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1.29调整" sheetId="5" r:id="rId1"/>
    <sheet name="Sheet1 (2)" sheetId="4" r:id="rId2"/>
    <sheet name="Sheet2" sheetId="2" r:id="rId3"/>
    <sheet name="Sheet3" sheetId="3" r:id="rId4"/>
    <sheet name="Sheet1" sheetId="6" r:id="rId5"/>
  </sheets>
  <definedNames>
    <definedName name="_xlnm._FilterDatabase" localSheetId="1" hidden="1">'Sheet1 (2)'!$A$2:$T$226</definedName>
    <definedName name="_xlnm._FilterDatabase" localSheetId="0" hidden="1">'11.29调整'!$A$2:$T$233</definedName>
    <definedName name="_xlnm.Print_Titles" localSheetId="1">'Sheet1 (2)'!$2:$5</definedName>
    <definedName name="_xlnm.Print_Titles" localSheetId="0">'11.29调整'!$2:$5</definedName>
  </definedNames>
  <calcPr calcId="144525"/>
</workbook>
</file>

<file path=xl/sharedStrings.xml><?xml version="1.0" encoding="utf-8"?>
<sst xmlns="http://schemas.openxmlformats.org/spreadsheetml/2006/main" count="4230" uniqueCount="939">
  <si>
    <t>附件：</t>
  </si>
  <si>
    <t>临县2022年度资金项目完成情况统计表</t>
  </si>
  <si>
    <t>单位：万元</t>
  </si>
  <si>
    <t>序号</t>
  </si>
  <si>
    <t>项目名称</t>
  </si>
  <si>
    <t>项目性质</t>
  </si>
  <si>
    <t>项目类型</t>
  </si>
  <si>
    <t>项目实施单位</t>
  </si>
  <si>
    <t>项目地点</t>
  </si>
  <si>
    <t>主要建设项目与规模</t>
  </si>
  <si>
    <t>2022年度投资计划及筹资方式</t>
  </si>
  <si>
    <t>整合资金来源</t>
  </si>
  <si>
    <t>建设周期</t>
  </si>
  <si>
    <t>绩效目标</t>
  </si>
  <si>
    <t>项目责任单位</t>
  </si>
  <si>
    <t>责任人</t>
  </si>
  <si>
    <t>是否完成</t>
  </si>
  <si>
    <t>总投资</t>
  </si>
  <si>
    <t>筹入其他资金</t>
  </si>
  <si>
    <t>整合财政资金</t>
  </si>
  <si>
    <t>中央</t>
  </si>
  <si>
    <t>省级</t>
  </si>
  <si>
    <t>市级</t>
  </si>
  <si>
    <t>县级</t>
  </si>
  <si>
    <t>列支文件</t>
  </si>
  <si>
    <t>开始时间</t>
  </si>
  <si>
    <t>结束时间</t>
  </si>
  <si>
    <t>合        计</t>
  </si>
  <si>
    <t>支持巩固拓展脱贫攻坚成果</t>
  </si>
  <si>
    <t>一、金融扶贫贷款贴息</t>
  </si>
  <si>
    <t>金融扶贫贷款贴息</t>
  </si>
  <si>
    <t>续建</t>
  </si>
  <si>
    <t>补贴类</t>
  </si>
  <si>
    <t>乡村振兴局</t>
  </si>
  <si>
    <t>全县23乡镇</t>
  </si>
  <si>
    <t>按照应放尽放的原则计划发放小额信用贷款2.5亿元，进行全额贴息</t>
  </si>
  <si>
    <t>中央乡村振兴补助资金
晋财农[2021]131号</t>
  </si>
  <si>
    <t>2022.3.1</t>
  </si>
  <si>
    <t>2022.12.30</t>
  </si>
  <si>
    <t>带动全县脱贫户就业创业，提高收入。</t>
  </si>
  <si>
    <t>李有喜</t>
  </si>
  <si>
    <t>是</t>
  </si>
  <si>
    <t>二、易地搬迁后续扶持产业发展项目</t>
  </si>
  <si>
    <t>湫水文峰苑帮扶车间配套项目</t>
  </si>
  <si>
    <t>新建</t>
  </si>
  <si>
    <t>产业</t>
  </si>
  <si>
    <t>湫水文峰苑安置点</t>
  </si>
  <si>
    <t>红枣核桃加工1193.5㎡</t>
  </si>
  <si>
    <t>中央衔接乡村振兴资金
晋财农[2022]28号</t>
  </si>
  <si>
    <t>带动1154户搬迁户增收，其中脱贫户577户</t>
  </si>
  <si>
    <t>湫水文峰苑帮扶车间改造项目</t>
  </si>
  <si>
    <t>帮扶车间改造</t>
  </si>
  <si>
    <t>三交安置点新建帮扶车间项目</t>
  </si>
  <si>
    <t>三交镇政府</t>
  </si>
  <si>
    <t>三交安置点</t>
  </si>
  <si>
    <t>新建一个醋厂加工帮扶车间</t>
  </si>
  <si>
    <t>带动700户搬迁户增收，其中脱贫户408户</t>
  </si>
  <si>
    <t>林家坪安置点帮扶车间改造项目</t>
  </si>
  <si>
    <t>林家坪安置点</t>
  </si>
  <si>
    <t>帮扶车间改造及生产设备配置</t>
  </si>
  <si>
    <t>带动438户搬迁户增收，其中脱贫户400户</t>
  </si>
  <si>
    <t>碛口安置点帮扶车间配套建设项目</t>
  </si>
  <si>
    <t>碛口镇政府</t>
  </si>
  <si>
    <t>碛口安置点</t>
  </si>
  <si>
    <t>配套建设一次性纸杯、纸制品加工车间工坊</t>
  </si>
  <si>
    <t>带动241户搬迁户增收，其中脱贫户118户</t>
  </si>
  <si>
    <t>王家峪安置点产业配套设施建设项目</t>
  </si>
  <si>
    <t>兔坂镇王家峪安置点</t>
  </si>
  <si>
    <t>支持新建农产品冷藏库8间共680平方米</t>
  </si>
  <si>
    <t>带动103户搬迁户增收，其中脱贫户103户</t>
  </si>
  <si>
    <t>养牛园区建设项目</t>
  </si>
  <si>
    <t>城庄镇松峪村</t>
  </si>
  <si>
    <t>新建养牛园区1个</t>
  </si>
  <si>
    <t>带动1361户搬迁户增收，其中脱贫户1094户</t>
  </si>
  <si>
    <t>三、农村基础设施项目</t>
  </si>
  <si>
    <t>玉坪乡汉高村孟家焉至山刘家沟村道路建设</t>
  </si>
  <si>
    <t>基础设施</t>
  </si>
  <si>
    <t>玉坪乡汉高村</t>
  </si>
  <si>
    <t>汉高村孟家焉至山刘家沟村道路建设</t>
  </si>
  <si>
    <t>改善移民区居民生活条件，满足群众需求，惠及632户2310人，</t>
  </si>
  <si>
    <t>城北易地搬迁项目配电工程</t>
  </si>
  <si>
    <t>城北安置点</t>
  </si>
  <si>
    <t>后续公共服务设施完善---安装315KVA配电变压器1台、电缆分支箱5台、地埋电缆320米，电缆桥架敷设绝缘导线2250米等。</t>
  </si>
  <si>
    <t>改善该安置点   2099户搬迁户生活条件，其中脱贫户 1474 户</t>
  </si>
  <si>
    <t>万安花园路灯安装及配套公共卫生间改建项目</t>
  </si>
  <si>
    <t>万安花园安置点</t>
  </si>
  <si>
    <t>路灯安装及配套公共卫生间改建</t>
  </si>
  <si>
    <t>改善该安置点   321户搬迁户生活条件，其中脱贫户 296 户</t>
  </si>
  <si>
    <t>朱家会移民安置点后续基础设施项目（农村公益事业建设）</t>
  </si>
  <si>
    <t>刘家会镇政府</t>
  </si>
  <si>
    <t>刘家会镇朱家会村</t>
  </si>
  <si>
    <t>朱家会村移民后续基础设施--河坝89米</t>
  </si>
  <si>
    <t>改善村内生产生活设施，提高群众生产发展条件惠及168户660人。</t>
  </si>
  <si>
    <t>苗建荣</t>
  </si>
  <si>
    <t>市级林业专项资金
吕财城[2022]55号</t>
  </si>
  <si>
    <t>湫水柏林苑道路修复及硬化项目</t>
  </si>
  <si>
    <t>湫水柏林苑安置点</t>
  </si>
  <si>
    <t>湫水万安苑水毁路基、管网修复及配套硬化</t>
  </si>
  <si>
    <t>改善移民区居民生活条件，满足群众需求，惠及412户1253人，其中脱贫户251户，687人</t>
  </si>
  <si>
    <t>易地搬迁配套设施及绿化工程</t>
  </si>
  <si>
    <t>新建宣传栏、休闲亭、广场硬化及小区绿化等</t>
  </si>
  <si>
    <t>改善移民区居民生活条件，满足群众需求，其中脱贫户578户,1753人</t>
  </si>
  <si>
    <t>元倍花园1号楼周边配套路面硬化工程</t>
  </si>
  <si>
    <t>元倍花园安置点</t>
  </si>
  <si>
    <t>硬化880.34平米、围墙65米、电缆沟28米等</t>
  </si>
  <si>
    <t>改善移民区居民生活条件，满足群众需求，其中脱贫户209户户,719人</t>
  </si>
  <si>
    <t>排洪渠建设</t>
  </si>
  <si>
    <t>排水渠121.8m，φ100cm波纹管150m，集水井5座。</t>
  </si>
  <si>
    <t>改善移民区居民生活条件，满足群众需求，惠及321户1112人，其中脱贫户296户，947人</t>
  </si>
  <si>
    <t>河坝修复工程</t>
  </si>
  <si>
    <t>三交镇高家沟村</t>
  </si>
  <si>
    <t>修复水毁河坝约38米及配套栏杆等</t>
  </si>
  <si>
    <t>改善村内生产生活设施，提高群众生产发展条件。惠及475户1120人，其中脱贫户286户846人</t>
  </si>
  <si>
    <t>乔家圪台村至白草坪村村通公路黄土滑坡路段</t>
  </si>
  <si>
    <t>克虎镇人民政府</t>
  </si>
  <si>
    <t>克虎镇乔家圪台村至白草坪村</t>
  </si>
  <si>
    <t>路基工程需削坡0.797Km。</t>
  </si>
  <si>
    <t>改善村内生产生活设施，提高群众生产发展条件。惠及  户  人，其中脱贫户   户  人</t>
  </si>
  <si>
    <t>张龙龙</t>
  </si>
  <si>
    <t>沿黄公路至赵家山村路段排队隐患工程</t>
  </si>
  <si>
    <t>克虎镇赵家山村</t>
  </si>
  <si>
    <t>路基挖石方0.57万立方米。</t>
  </si>
  <si>
    <t>2022年度临县山洪灾害防治及山洪监测系统维护项目</t>
  </si>
  <si>
    <t>改造</t>
  </si>
  <si>
    <t>临县水利事业发展中心</t>
  </si>
  <si>
    <t>临县范围内</t>
  </si>
  <si>
    <t>山洪灾害县、乡、村三级预警平台更新维护；自动、简易雨量水位站点更新维护；汛期重点河库视频监控运行保障；群策群防山洪重点防治区警示牌制作等。</t>
  </si>
  <si>
    <t>实现2022年度汛期山洪灾害预警系统正常运行。山洪灾害防范区群策群防力度有力提升。</t>
  </si>
  <si>
    <t>水利局</t>
  </si>
  <si>
    <t>陈绍文</t>
  </si>
  <si>
    <t>中型以上淤地坝运行维修管护及管理</t>
  </si>
  <si>
    <t>维修</t>
  </si>
  <si>
    <t>临县水土保持中心</t>
  </si>
  <si>
    <t>中型以上淤地坝管护经费，小型维修养护和水毁应急修复，行政、技术、管护责任人责任牌制作和汛前培训。</t>
  </si>
  <si>
    <t>骨干坝76处，中型坝64处共计淤地坝管护经费；
中型坝应急维修养护和水毁应急修复‘’行政、技术、管护责任人防汛保安业务培训、开展水土保持宣传工作。64处中型淤地坝预案编制。</t>
  </si>
  <si>
    <t>骨干淤地坝除险加固工程</t>
  </si>
  <si>
    <t>临县</t>
  </si>
  <si>
    <t>完成骨干淤地坝除险加固2座</t>
  </si>
  <si>
    <t>骨干坝除险加固2座</t>
  </si>
  <si>
    <t>阳坡水库维修养护工程</t>
  </si>
  <si>
    <t>水库管理服务中心</t>
  </si>
  <si>
    <t>白文镇阳坡村</t>
  </si>
  <si>
    <t>1、大坝工程维修；2、新建溢洪道左岸护栏；3、机电设备维修养护；4、上坝道路维护；5、附属设施维修养护。</t>
  </si>
  <si>
    <t>设施阳坡水库维修养护工程1处，确保水库安全运行及县城正常供水。</t>
  </si>
  <si>
    <t>太平水库维修养护工程</t>
  </si>
  <si>
    <t>城庄镇太平村</t>
  </si>
  <si>
    <t>1、管理房维修改造247m3；2、大坝坝坡清理及新建下游坝坡标志；3、防汛物资库维修；4、坝底排水渠维修；5、上坝道路硬化；6、附属工程维修。</t>
  </si>
  <si>
    <t>设施太平水库维修养护工程1处，确保水库安全运行及县城备用水源正常供水。</t>
  </si>
  <si>
    <t>中央水利发展资金
晋财农[2021]146号</t>
  </si>
  <si>
    <t>曹家岭水库维修养护工程</t>
  </si>
  <si>
    <t>城庄镇曹家岭</t>
  </si>
  <si>
    <t>1、大坝工程维修；2、溢洪道左岸护墙浆砌石维修及左右岸硬化；3、管理房维修；4、新建库区封闭围栏；6、附属工程维修。</t>
  </si>
  <si>
    <t>设施曹家岭水库维修养护工程1处，确保水库安全运行。</t>
  </si>
  <si>
    <t>薛家圪台水库维修养护工程</t>
  </si>
  <si>
    <t>林家坪镇薛家圪台村</t>
  </si>
  <si>
    <t>1、大坝工程维修；2、新建库区安全防护栏；3、管理房维修；4、附属工程维修。</t>
  </si>
  <si>
    <t>设施薛家圪台水库维修养护工程1处，确保水库安全运行。</t>
  </si>
  <si>
    <t>刘王沟水库除险加固工程</t>
  </si>
  <si>
    <t>三交镇刘王沟村</t>
  </si>
  <si>
    <t>1、下游坝坡局部塌陷以及坝顶路缘石局部破坏修复；2、坝基、坝肩渗漏处理；3、溢洪道进口防护，陡坡段拆除重建；4、输水涵洞渗水处理；5、完善大坝监测设施。</t>
  </si>
  <si>
    <t>设施刘王沟水库维修养护工程1处，确保水库安全运行。</t>
  </si>
  <si>
    <t>农村饮水安全维修养护工程</t>
  </si>
  <si>
    <t>临县农村饮水
办</t>
  </si>
  <si>
    <t>安业乡后寨则村等93个自然村</t>
  </si>
  <si>
    <t>维修养护农村饮水工程93处</t>
  </si>
  <si>
    <t>实施93处农村饮水安全维修养护工程，覆盖服务人口11.8万人</t>
  </si>
  <si>
    <t>湫水河灌区节水配套改造项目二期工程</t>
  </si>
  <si>
    <t>水利事业发展中心</t>
  </si>
  <si>
    <t>安业乡任家沟、前青塘、后青塘等村</t>
  </si>
  <si>
    <t>维修改造1座滚水坝并配套1套闸门及启闭机、铺设输水钢管2300米、旧渠清淤防渗9402米及配套渠道建筑物、分水口及量水设施、新建1座滚水坝等配套设施</t>
  </si>
  <si>
    <t>恢复湫水河灌区灌溉面积3369亩。其中东三干2097亩，西四干1272亩。</t>
  </si>
  <si>
    <t>八堡滚水坝修复工程</t>
  </si>
  <si>
    <t>水毁修复</t>
  </si>
  <si>
    <t>八堡乡八堡村</t>
  </si>
  <si>
    <t>修复水毁滚水坝1座，修复长22米</t>
  </si>
  <si>
    <t>恢复灌溉面积260亩</t>
  </si>
  <si>
    <t>四、农民外出务工交通补贴</t>
  </si>
  <si>
    <t>外出务工一次性交通补贴</t>
  </si>
  <si>
    <t>全县</t>
  </si>
  <si>
    <t>按实际发生的交通费用给予补贴，跨省务工的补贴标准最高不超过1500元，省内县外就业的补贴标准最高不超过600元</t>
  </si>
  <si>
    <t>带动1900户脱贫户增收</t>
  </si>
  <si>
    <t>中央农业资源及生态保护补助资金
晋财农[2022]45号</t>
  </si>
  <si>
    <t>带动2400户脱贫户增收</t>
  </si>
  <si>
    <t>支持衔接推进乡村振兴</t>
  </si>
  <si>
    <t>一、农业生产发展项目</t>
  </si>
  <si>
    <t>1、农业产业项目</t>
  </si>
  <si>
    <t>高标准农田建设</t>
  </si>
  <si>
    <t>新建、续建</t>
  </si>
  <si>
    <t>农业产业</t>
  </si>
  <si>
    <t>农业农村局</t>
  </si>
  <si>
    <t>白文镇白道坪村等</t>
  </si>
  <si>
    <t>建设高标准农田3000亩</t>
  </si>
  <si>
    <t>省级农田建设补助
晋财农[2021]118号</t>
  </si>
  <si>
    <t>完善农田基础设施，提升耕地地力水平</t>
  </si>
  <si>
    <t>高翠文</t>
  </si>
  <si>
    <t>市级农田建设补助
吕财农[2021]64号</t>
  </si>
  <si>
    <t>临泉、城庄、雷家碛</t>
  </si>
  <si>
    <t>土地平整、整修田间路、
深翻培肥，2万亩</t>
  </si>
  <si>
    <t>市级农业重点项目资金
吕财农[2022]33号</t>
  </si>
  <si>
    <t>白文、林家坪、雷家碛</t>
  </si>
  <si>
    <t>中央、省级农田建设资金
晋财农[2022]31号</t>
  </si>
  <si>
    <t>高标准农田</t>
  </si>
  <si>
    <t>临县农业农村局</t>
  </si>
  <si>
    <t>城庄、安业、雷家碛、临泉等乡镇</t>
  </si>
  <si>
    <t>2万亩、每亩补助1500元、土地平整、修路</t>
  </si>
  <si>
    <t>中央农田建设补助资金
晋财农[2021]139号</t>
  </si>
  <si>
    <t>平整土地2万亩，道路通达95%以上，改良土壤。</t>
  </si>
  <si>
    <t>食用菌菌种选育</t>
  </si>
  <si>
    <t>玉坪乡玉坪村</t>
  </si>
  <si>
    <t>一户食用菌基地，培育5个食用菌品种，每个品种补助4万元。</t>
  </si>
  <si>
    <t>全面推广新品种、新技术，带动菇农更好的效益。</t>
  </si>
  <si>
    <t>千亩示范片增产增效</t>
  </si>
  <si>
    <t>白文、城庄、安家庄</t>
  </si>
  <si>
    <t>在白文、城庄、安家庄实施玉米绿色增产增收千亩示范片</t>
  </si>
  <si>
    <t>省级农业生产发展资金
晋财农[2022]8号</t>
  </si>
  <si>
    <t>平均亩产500公斤以上，高产田亩产达630公斤，示范带动玉米亩均增产10%</t>
  </si>
  <si>
    <t>基层农技推广</t>
  </si>
  <si>
    <t>建设6个农业科技示范展示基地，推广年度主推技术6项，开展12场次年度主推技术展示示范活动，培训85名基层农技人员，招聘3名特聘农技员，培育3个农业科技社会化服务组织、240个科技示范主体，农技人员手机APP使用率达到90%以上，建设大豆科技自强行动示范县。</t>
  </si>
  <si>
    <t>中央农业生产发展资金
晋财农[2022]47号</t>
  </si>
  <si>
    <t>农技推广体系不断健全，服务能力不断提升，信息化服务水平持续提高。</t>
  </si>
  <si>
    <t>中药材基地建设</t>
  </si>
  <si>
    <t>雷家碛乡双井沟村</t>
  </si>
  <si>
    <t>建设枣芽茶原料标准化生产示范基地840亩。</t>
  </si>
  <si>
    <t>省级农业生产发展资金
晋财农[2022]37号</t>
  </si>
  <si>
    <t>促进枣芽茶标准化生产水平，增加农民收入，助力乡村振兴</t>
  </si>
  <si>
    <t>大棚建设及路灯安装</t>
  </si>
  <si>
    <t>丛罗峪镇天洪村（寨沟）</t>
  </si>
  <si>
    <t>改造维修及新建钢架彩钢结果棚，购置并安装太阳能路灯40盏</t>
  </si>
  <si>
    <t>2022.12.31</t>
  </si>
  <si>
    <t>完善村级公共服务设施设备，为民办实事，方便村民生活，提升人居环境水平</t>
  </si>
  <si>
    <t>食用菌产业研发中心</t>
  </si>
  <si>
    <t>玉坪乡李家坡底村</t>
  </si>
  <si>
    <t>建成国家食用菌改良中心临县研发基地。指导培训菇农制作菌种及栽培管理，年补助30万元。</t>
  </si>
  <si>
    <t>选育适宜当地栽培推广食用菌品种2-3个，年培训理论技术至少4次。</t>
  </si>
  <si>
    <t>食用菌菌棒、出菇棚、菌种等补助</t>
  </si>
  <si>
    <t>白文、城庄、玉坪、安业、临泉、碛口、兔坂、雷家碛等</t>
  </si>
  <si>
    <t>1、出菇棚200亩，每亩补助2万元、养菌棚100亩，每亩补助4万元、香菇菌棒1600万棒，每棒补助1.4元。建设300万袋规模的菌种厂需建设补助600万元，菌种棒补助100万元</t>
  </si>
  <si>
    <t>确定临县食用菌主推品种，保证菌种质量，稳定菌种产量，增加农民收入，带动1000户农户增加收入，助推乡村振兴</t>
  </si>
  <si>
    <t>地理标志农产品保护工程</t>
  </si>
  <si>
    <t>临县开阳大枣保护范围</t>
  </si>
  <si>
    <t>项目总投资300万元。其中，生产能力提升90万元；产品质量提升与特色品质保持20万元；品牌培育保护宣传140万元；推动身份标识化和全程数字化50万元。</t>
  </si>
  <si>
    <t>标准化管理，带动产业高质量发展，质量提升与特色品质保持，通过追溯体系平台监管，扩大“临县开阳大枣”在全省乃至全国的影响力，促进临县开阳大枣产业规模化发展，带动农户500人以上，人均收入年增幅10%以上，走共同发展富裕之路。临县开阳大枣销售带动临县包装、运输业、旅游业发展。</t>
  </si>
  <si>
    <t>农技推广补助项目</t>
  </si>
  <si>
    <t>大禹乡府底村、神峪塔村</t>
  </si>
  <si>
    <t>1、围绕县域特色优势产业，建设2个补助项目示范展示基地；2、出台年度农业生产主推技术；3、按照分级分类培训的方式，对72名以上基层农技人员开展连续5天以上的脱产培训，落实2名农学、2名动物科学专业公费农科生招生工作；4、根据产业需求从农业乡土专家、新型农业经营主体技术骨干、种养能手中招聘2名特聘农技员；5遴选2个社会化服务组织承担农业技术推广服务；6、将“中国农技推广”信息平台和补助项目线上应用作为农技人员培训的基本课程。</t>
  </si>
  <si>
    <t>打造2个农业科技示范展示基地；遴选1/3以上的基层农技人员参加5天以上脱产培训；招聘2名特聘农技员；培育2个农技推广社会化服务组织作为示范主体全县不低于90%的基层农技人员使用中国农技推广APP开展指导服务。</t>
  </si>
  <si>
    <t>清洁能源生产再利用</t>
  </si>
  <si>
    <t>大禹乡佛堂峪村</t>
  </si>
  <si>
    <t>给与生产清洁能源，费物再利用的企业，生产达到4000吨以上，为全县无偿提供2000吨以上的生物质燃料（2000户、每户1吨）。</t>
  </si>
  <si>
    <t>2022..12</t>
  </si>
  <si>
    <t>减少农村水资源、环境污染为根本，推动农村能源生产和农村生活方式革命，以保障我县广大群众清洁温暖过冬。</t>
  </si>
  <si>
    <t>乡村基础设施</t>
  </si>
  <si>
    <t>白文镇双元会村</t>
  </si>
  <si>
    <t>新修村内宽5米常12米的桥一座，修筑护岸200米，村主街道内覆盖水渠并硬化路面，宽5米长200米，村庄绿化栽植云杉100株</t>
  </si>
  <si>
    <t>完善村级基础设施，方便村民生产生活，提升人居环境水平</t>
  </si>
  <si>
    <t>2021年农产品产地冷链仓储保鲜项目</t>
  </si>
  <si>
    <t>全县23个乡镇472个行政村</t>
  </si>
  <si>
    <t>全县约25个主体建设125个库体</t>
  </si>
  <si>
    <t>全县25个主体建成125个库体</t>
  </si>
  <si>
    <t>2021年中药材续建</t>
  </si>
  <si>
    <t>续建、新建</t>
  </si>
  <si>
    <t>安家庄、玉坪、木瓜坪、雷家碛、兔坂等</t>
  </si>
  <si>
    <t>完成2021年种植4142亩中药材现留存面积200元/亩的续建补助后，再开展新发展种植</t>
  </si>
  <si>
    <t>带动中药材产业快速发展，增加收入。黄芩、柴胡、知母生长2年以上可收获，亩可增收1000—1500元；连翘多年受益，次年亩收入可达600元，逐年递增。同时，可增加绿植面积，改善生态环境。</t>
  </si>
  <si>
    <t>中药材标准化示范基地</t>
  </si>
  <si>
    <t>临泉、大禹</t>
  </si>
  <si>
    <t>建设750亩柴胡、黄芩、知母、连翘等道地药材示范基地，支持购置种子种苗、推广应用标准化种植技术所需的生产物资、机械等。每亩补助400元。</t>
  </si>
  <si>
    <t>促进中药材产业快速发展，带动就业增加收入。黄芩、柴胡、知母生长2年以上可收获，亩收入可达3000—5000元；连翘多年受益，次年亩收入可达600元，逐年递增。同时，可增加绿植面积，改善生态环境。</t>
  </si>
  <si>
    <t>食用菌棚建设</t>
  </si>
  <si>
    <t>白文、城庄、玉坪、安业、临泉、木瓜坪、大禹等</t>
  </si>
  <si>
    <t>新建养菌棚、出菇棚68亩，每亩补助2万元</t>
  </si>
  <si>
    <t>新建养菌棚、出菇棚68亩，稳定发展食用菌产业。</t>
  </si>
  <si>
    <t>种植菌棒补助</t>
  </si>
  <si>
    <t>全县食用菌基地</t>
  </si>
  <si>
    <t>年前修建大棚种植菌棒补助每棒补助1元，1375万棒</t>
  </si>
  <si>
    <t>巩固食用菌建设成果，推动食用菌产业可持续发展。</t>
  </si>
  <si>
    <t>2022年新增菌棒补助</t>
  </si>
  <si>
    <t>22年新建大棚种植菌棒，每棒补助1.2元。</t>
  </si>
  <si>
    <t>新增菌棒312万棒，推动食用菌产业可持续发展。</t>
  </si>
  <si>
    <t>废旧菌棒回收补助</t>
  </si>
  <si>
    <t>1386.155万棒</t>
  </si>
  <si>
    <t>回收再利用废旧菌棒，生产可燃性颗粒，减少环境污染，助推乡村振兴。</t>
  </si>
  <si>
    <t>羊肚菌和赤松茸种植补助</t>
  </si>
  <si>
    <t>白文、城庄、大禹、安业、石白头等。</t>
  </si>
  <si>
    <t>羊肚菌118.79亩，赤松茸30亩，每亩5000元</t>
  </si>
  <si>
    <t>引进食用菌新种类，发展羊肚菌118.79亩，赤松茸30亩。</t>
  </si>
  <si>
    <t>农产品品牌建设、质量安全监测</t>
  </si>
  <si>
    <t>400个农产品质量安全监测任务,5个名特优续证每个年审3万元、名特优证书补助15万元。</t>
  </si>
  <si>
    <t>以满足人民日益增长的美好生活需要为根本目的，以强监管保安全为主线，扎实做好农产品质量安全工作。</t>
  </si>
  <si>
    <t>丰和园区喷浆</t>
  </si>
  <si>
    <t>白文镇政府</t>
  </si>
  <si>
    <t>丰禾种植专业合作社</t>
  </si>
  <si>
    <t>新建蔬菜暖棚10个，暖棚配套工程--喷浆、修耳房、取暖</t>
  </si>
  <si>
    <t>暖棚建成后可吸纳农民工60多户，带动农民增产增收</t>
  </si>
  <si>
    <t>刘杰飞</t>
  </si>
  <si>
    <t>农业生产托管服务</t>
  </si>
  <si>
    <t>现代农业发展服务中心</t>
  </si>
  <si>
    <t>临县涉及乡镇</t>
  </si>
  <si>
    <t>农作物、红枣林、核桃林生产作业共托管1万亩</t>
  </si>
  <si>
    <t>完成农作物、红枣林、核桃林生产作业共托管1万亩</t>
  </si>
  <si>
    <t>现代农业发展中心</t>
  </si>
  <si>
    <t>郝有旺</t>
  </si>
  <si>
    <t>丘陵山区农田宜机化改造</t>
  </si>
  <si>
    <t>白文镇
安业乡</t>
  </si>
  <si>
    <t>农田宜机化改造400亩</t>
  </si>
  <si>
    <t>完成农田宜机化改造400亩</t>
  </si>
  <si>
    <t>农机装备耕、种、收、加工、养殖应用示范</t>
  </si>
  <si>
    <t>建立11个农机装备应用示范点</t>
  </si>
  <si>
    <t>提升机械化水平</t>
  </si>
  <si>
    <t>农民专业合作社示范社、示范家庭农场奖补</t>
  </si>
  <si>
    <t>4个农民专业合作社、2个示范家庭农场</t>
  </si>
  <si>
    <t>扩大生产规模、带动农户增收</t>
  </si>
  <si>
    <t>改造撂荒地、盐碱地</t>
  </si>
  <si>
    <t>全县涉及乡镇</t>
  </si>
  <si>
    <t>改造撂荒地、盐碱地4.1万亩</t>
  </si>
  <si>
    <t>现代农业发展重点资金
吕财农[2022]29号</t>
  </si>
  <si>
    <t>亩产增加≥10%</t>
  </si>
  <si>
    <t>农机产业发展</t>
  </si>
  <si>
    <t>玉坪乡</t>
  </si>
  <si>
    <t>建立肥料机械化加工示范点，完善基础设施，完善农机社会化服务体系</t>
  </si>
  <si>
    <t>完善农机社会化服务体系，带动农机化水平提升</t>
  </si>
  <si>
    <t>农机装备研发补助项目</t>
  </si>
  <si>
    <t>曲峪镇，临泉镇，</t>
  </si>
  <si>
    <t>农机装备研发补助</t>
  </si>
  <si>
    <t>补齐农机化发展短板，促进农机化水平提升</t>
  </si>
  <si>
    <t>现代农业综合一体化试点项目</t>
  </si>
  <si>
    <t>三交镇任家坪、武家沟</t>
  </si>
  <si>
    <t>节水灌溉修复2处800亩，耕地质量提升800亩，农机具配套</t>
  </si>
  <si>
    <t>亩节本增产效益≥300元</t>
  </si>
  <si>
    <t>农民专业合作社补助</t>
  </si>
  <si>
    <t>涉及农民专业合作社</t>
  </si>
  <si>
    <t>促进农业生产节本增收，壮大合作社发展</t>
  </si>
  <si>
    <t>“机田证”一体化项目</t>
  </si>
  <si>
    <t>建立1万亩农作物全程机械化示范基地</t>
  </si>
  <si>
    <t>示范区农作物亩产增长≥15%，作业管理、监测实现信息化平台管理</t>
  </si>
  <si>
    <t>农业生产托管</t>
  </si>
  <si>
    <t>农业生产托管3万亩</t>
  </si>
  <si>
    <t>生产托管区域亩产增加≥10%</t>
  </si>
  <si>
    <t>2、畜牧产业项目</t>
  </si>
  <si>
    <t>生猪产业集群化发展项目</t>
  </si>
  <si>
    <t>畜牧产业</t>
  </si>
  <si>
    <t>各生猪养殖场</t>
  </si>
  <si>
    <t>新建、扩建猪舍12万平米</t>
  </si>
  <si>
    <t>新增生猪出栏产能20万头</t>
  </si>
  <si>
    <t>畜牧中心</t>
  </si>
  <si>
    <t>陈候平</t>
  </si>
  <si>
    <t>山西临县和牛农牧有限公司奶牛养殖项目</t>
  </si>
  <si>
    <t>改扩建</t>
  </si>
  <si>
    <t>山西临县和牛农牧有限公司</t>
  </si>
  <si>
    <t>白文镇曜头村</t>
  </si>
  <si>
    <t>改造圈舍及附属设施、设备</t>
  </si>
  <si>
    <t>完善基础设施</t>
  </si>
  <si>
    <t>猪场建设</t>
  </si>
  <si>
    <t>大禹、招贤等乡镇</t>
  </si>
  <si>
    <t>畜禽粪污治理项目</t>
  </si>
  <si>
    <t>各养殖场户</t>
  </si>
  <si>
    <t>完成6.58万立方的堆粪场、储尿池建设</t>
  </si>
  <si>
    <t>进一步减少环境污染和疫情传播</t>
  </si>
  <si>
    <t>肉羊、肉牛、蛋鸡养殖项目</t>
  </si>
  <si>
    <t>新建圈舍，引进湖羊、购进设备</t>
  </si>
  <si>
    <t>进一步扩大养殖规模、完善基础设施</t>
  </si>
  <si>
    <t>种猪场补贴</t>
  </si>
  <si>
    <t>山西为猪育种有限公司</t>
  </si>
  <si>
    <t>种猪场能繁母猪补助611头，补助标准500元/头</t>
  </si>
  <si>
    <t>进一步加快我县生猪良种改良进程，提升良种率</t>
  </si>
  <si>
    <t>规模猪场贷款贴息</t>
  </si>
  <si>
    <t>临县象联养殖有限公司</t>
  </si>
  <si>
    <t>规模猪场贷款1000万元，贴息186天</t>
  </si>
  <si>
    <t>降低生猪养殖成本，促进生猪规模化、集约化进程</t>
  </si>
  <si>
    <t>临县鑫顺源种养专业合作社</t>
  </si>
  <si>
    <t>规模猪场贷款95万元，贴息209天</t>
  </si>
  <si>
    <t>临县疙梁梁种养专业合作社</t>
  </si>
  <si>
    <t>规模猪场贷款40万元，贴息178天</t>
  </si>
  <si>
    <t>粮改饲</t>
  </si>
  <si>
    <t>山西临县和牛农牧有限公司等养殖企业</t>
  </si>
  <si>
    <t>收贮青饲玉米等优质牧草2万吨</t>
  </si>
  <si>
    <t>促进草食畜发展，变废为宝，进一步降低养殖成本</t>
  </si>
  <si>
    <t>购进优质奶牛1000头</t>
  </si>
  <si>
    <t>中央农村综合改革转移支付
晋财农[2021]145号</t>
  </si>
  <si>
    <t>建成存栏1000头的标准化奶牛场</t>
  </si>
  <si>
    <t>3、红枣产业项目</t>
  </si>
  <si>
    <t>红枣经济林
提质增效</t>
  </si>
  <si>
    <t>红枣产业</t>
  </si>
  <si>
    <t>兔坂镇人民政府</t>
  </si>
  <si>
    <t>兔坂镇陆家沟、砖瓦村</t>
  </si>
  <si>
    <t>实施红枣经济提质增效500亩</t>
  </si>
  <si>
    <t>提高红枣品质和产量，助推枣农致富增收</t>
  </si>
  <si>
    <t>红枣服务中心</t>
  </si>
  <si>
    <t>李建军</t>
  </si>
  <si>
    <t>安家庄乡
政府</t>
  </si>
  <si>
    <t>安家庄乡冯家会村</t>
  </si>
  <si>
    <t>实施红枣经济林提质增效400亩</t>
  </si>
  <si>
    <t>临县红枣产业服务中心</t>
  </si>
  <si>
    <t>八堡、克虎等9乡镇</t>
  </si>
  <si>
    <t>实施红枣经济林提质增效6000亩及林下经济、收购红枣叶、红枣品牌建设、红枣冷鲜库等补助</t>
  </si>
  <si>
    <t>红枣芽茶原料标准化生产示范基地</t>
  </si>
  <si>
    <t>在雷家碛、丛罗峪等3个乡镇</t>
  </si>
  <si>
    <t>打造红枣芽茶原料标准化生产示范基地800亩、</t>
  </si>
  <si>
    <t>保证红枣芽茶原料来源安全、优质，助推红枣芽茶产业发展</t>
  </si>
  <si>
    <t>红枣产业发展</t>
  </si>
  <si>
    <t>有关企业合作社</t>
  </si>
  <si>
    <t>收购红枣叶、龙头企业、设施红枣、枣木工艺等红枣系列产品</t>
  </si>
  <si>
    <t>提高临县红枣知名度和影响力</t>
  </si>
  <si>
    <t>4、林业产业项目</t>
  </si>
  <si>
    <t>黄河流域（临县段）生态修复项目道路、村庄及重点区域绿化工程</t>
  </si>
  <si>
    <t>林业产业</t>
  </si>
  <si>
    <t>临县林业局</t>
  </si>
  <si>
    <t>雷家碛、兔坂、玉坪、白文等12个乡镇李家坡底、冯家会、湾里等32个村及兔八线、雷蔡线、钟张线、安阳线、刘家会乡村线等道路绿化148公里</t>
  </si>
  <si>
    <t>通道绿化148公里，村庄绿化32个，重点区域绿化5000亩</t>
  </si>
  <si>
    <t>可有效改善项目区生态环境，带动560人，人均增收6000元。</t>
  </si>
  <si>
    <t>林业局</t>
  </si>
  <si>
    <t>刘新明</t>
  </si>
  <si>
    <t>5、光伏产业项目</t>
  </si>
  <si>
    <t>光伏产业</t>
  </si>
  <si>
    <t>临县光能扶贫电站运营维护有限公司</t>
  </si>
  <si>
    <t>临县162.99MW光伏扶贫项目，共计717座光伏扶贫电站</t>
  </si>
  <si>
    <t>维护全县447个贫困村光伏发电项目建设，确保全县光伏电站发电的正常运转</t>
  </si>
  <si>
    <t>县级调减指标
临财农[2022]209号</t>
  </si>
  <si>
    <t>6、乡村振兴示范村产业发展项目</t>
  </si>
  <si>
    <t>羊肚菌产业扶持项目</t>
  </si>
  <si>
    <t>城庄镇政府</t>
  </si>
  <si>
    <t>城庄镇城庄村</t>
  </si>
  <si>
    <t>羊肚菌大棚修复32棚</t>
  </si>
  <si>
    <t>市级财政衔接推进乡村振兴补助资金吕财农[2022]64号</t>
  </si>
  <si>
    <t>每棚可增收2万元，安排务工人员30人</t>
  </si>
  <si>
    <t>李振强</t>
  </si>
  <si>
    <t>特色产业示范基地建设</t>
  </si>
  <si>
    <t>城庄镇小马坊村</t>
  </si>
  <si>
    <t>香菇脆深加工车间660㎡水、电劳务\道路硬化4100㎡\香菇晾晒场4500㎡\深井2口\排水渠560m\食用菌灭菌\香菇提效生产线\香菇烘干（烘干房2间)\变压器\出菇棚20棚\村内产业道路硬化\园区水渠300米、道路硬化500平米</t>
  </si>
  <si>
    <t>省级衔接乡村振兴资金
晋财农[2022]40号</t>
  </si>
  <si>
    <t>带动647户农户增收，其中脱贫户159户</t>
  </si>
  <si>
    <t>粽子加工车间建设</t>
  </si>
  <si>
    <t>安业乡政府</t>
  </si>
  <si>
    <t>安业乡青塘村</t>
  </si>
  <si>
    <t>粽子加工帮扶车间建设</t>
  </si>
  <si>
    <t>带动360户农户增收，其中脱贫户216户</t>
  </si>
  <si>
    <t>刘生斌</t>
  </si>
  <si>
    <t>粽子产业发展</t>
  </si>
  <si>
    <t>农产品加工产业</t>
  </si>
  <si>
    <t>安业乡后青塘村</t>
  </si>
  <si>
    <t>修建扶贫车间5661.21平米主要用于粽子加工</t>
  </si>
  <si>
    <t>该项目建成可以解决620个就业岗位同时带动全体村民受益、辐射周边村民增收</t>
  </si>
  <si>
    <t>临县安业乡人民政府</t>
  </si>
  <si>
    <t>城庄镇阳宇会村千安种养专业合作社场地硬化工程</t>
  </si>
  <si>
    <t>城庄镇阳宇会村</t>
  </si>
  <si>
    <t>产业场地硬化约4273平米</t>
  </si>
  <si>
    <t>改善合作社生产生活设施，提高生产发展条件。惠及664户1949人，其中脱贫户174户379人</t>
  </si>
  <si>
    <t>产业基地道路硬化（示范村扶持项目）</t>
  </si>
  <si>
    <t>石白头乡秦家山村</t>
  </si>
  <si>
    <t>养殖园区道路建设</t>
  </si>
  <si>
    <t>市级乡村振兴示范村扶持资金
吕财农[2022]26号</t>
  </si>
  <si>
    <t>改善村内生产生活设施，提高群众生产发展条件。惠及505户1261人，其中脱贫户152户413人</t>
  </si>
  <si>
    <t>香菇种植基地建设（示范村扶持项目）</t>
  </si>
  <si>
    <t>香菇种植基地建设</t>
  </si>
  <si>
    <t>改善村内生产生活设施，提高群众生产发展条件。惠及664户1949人，其中脱贫户175户385人</t>
  </si>
  <si>
    <t>产业基地配套设施建设（示范村扶持项目）</t>
  </si>
  <si>
    <t>三交镇双塔村</t>
  </si>
  <si>
    <t>双塔村红色美丽村庄及
红色旅游农家乐改造项目（修缮农家乐一院、厕所4座、新建房子一间）</t>
  </si>
  <si>
    <t>改善村内生产生活设施，提高群众生产发展条件。惠及1020户2792人，其中脱贫户294户803人</t>
  </si>
  <si>
    <t>玻璃温室产业基地配套设施建设（示范村扶持项目）</t>
  </si>
  <si>
    <t>三交镇枣圪达村</t>
  </si>
  <si>
    <t>建设阳光玻璃温室一个，大棚遮阴一个，及设施配套。</t>
  </si>
  <si>
    <t>改善村内生产生活设施，提高群众生产发展条件。惠及611户1785人，其中脱贫户216户485人</t>
  </si>
  <si>
    <t>产业基地配套设施建设项目（示范村扶持项目）</t>
  </si>
  <si>
    <t>林家坪镇高家山村</t>
  </si>
  <si>
    <t>春秋蔬菜大棚建设、及淤地坝维修加固</t>
  </si>
  <si>
    <t>改善村内生产生活设施，提高群众生产发展条件。惠及445户1223人，其中脱贫户128户324人</t>
  </si>
  <si>
    <t>临县城庄镇阳宇会村数字乡村建设（乡村振兴示范创建项目）</t>
  </si>
  <si>
    <t>1.数字乡村建设项目,进行八大模块建设，包括车辆识别模块；AR实景模块；监控覆盖模块;村民活动广场无线覆盖；全村远程号角广播覆盖；驾驶舱建设；村民活动广场智慧LED大屏建设；村民健康小屋建设等。
2.食用菌产业基地场地硬化工程。</t>
  </si>
  <si>
    <t>市级乡村振兴示范村创建补助资金
吕财农[2022]31号</t>
  </si>
  <si>
    <t>临县城庄镇松峪村养牛场建设项目（乡村振兴示范创建项目）</t>
  </si>
  <si>
    <t>养牛场建设</t>
  </si>
  <si>
    <t>改善村内生产生活设施，提高群众生产发展条件。惠及895户2556人，其中脱贫户320户746人</t>
  </si>
  <si>
    <t>临县石白头乡秦家山村生猪养殖场建设（乡村振兴示范创建项目）</t>
  </si>
  <si>
    <t>生猪养殖场建设</t>
  </si>
  <si>
    <t>临县兔坂镇砖瓦村肉羊养殖场建设（乡村振兴示范创建项目）</t>
  </si>
  <si>
    <t>兔坂镇砖瓦村</t>
  </si>
  <si>
    <t>肉羊养殖场建设</t>
  </si>
  <si>
    <t>改善村内生产生活设施，提高群众生产发展条件。惠及165户554人，其中脱贫户76户179人</t>
  </si>
  <si>
    <t>临县三交镇枣圪垯村阳光玻璃温室建设及大棚遮阴改造项目（乡村振兴示范创建项目）</t>
  </si>
  <si>
    <t>临县大禹乡府底村蛋鸡育雏建设项目项目（乡村振兴示范创建项目）</t>
  </si>
  <si>
    <t>大禹乡府底村</t>
  </si>
  <si>
    <t>蛋鸡育雏建设项目</t>
  </si>
  <si>
    <t>市级乡村振兴示范村创建补助资金
吕财农[2022]62号</t>
  </si>
  <si>
    <t>改善村内生产生活设施，提高群众生产发展条件。惠及422户1073人，其中脱贫户149户387人</t>
  </si>
  <si>
    <t>大禹乡佛堂峪村蔬菜大棚建设项目（乡村振兴示范创建项目）</t>
  </si>
  <si>
    <t>新建长70米大棚1个，大棚鱼菜综合种养系统3套。</t>
  </si>
  <si>
    <t>改善村内生产生活设施，提高群众生产发展条件。惠及741户1930人，其中脱贫户249户654人</t>
  </si>
  <si>
    <t>林家坪镇光明村核桃加工设备配套项目（乡村振兴示范创建项目）</t>
  </si>
  <si>
    <t>林家坪镇政府</t>
  </si>
  <si>
    <t>林家坪镇光明村</t>
  </si>
  <si>
    <t>核桃加工设备一套</t>
  </si>
  <si>
    <t>改善村内生产生活设施，提高群众生产发展条件。惠及774户2255人，其中脱贫户305户740人</t>
  </si>
  <si>
    <t>林家坪镇高家山村养牛场产业建设项目（乡村振兴示范创建项目）</t>
  </si>
  <si>
    <t>养牛厂厂房建设、饲料储存设备及场地道路硬化建设</t>
  </si>
  <si>
    <t>林家坪镇南圪垛村数字化乡村综合平台建设项目（乡村振兴示范创建项目）</t>
  </si>
  <si>
    <t>林家坪镇南圪垛村</t>
  </si>
  <si>
    <t xml:space="preserve">数字乡村平台综合系统一套，包括综合管理系统、数字党建系统、数字政务系统、一码游系统、综治系统等功能模块；平台配套的党建智能终端设备、视频监控设备以及无线网络设备，包括设备的采购、安装、调试等内容
</t>
  </si>
  <si>
    <t>改善村内生产生活设施，提高群众生产发展条件。惠及852户2520人，其中脱贫户287户699人</t>
  </si>
  <si>
    <t>林家坪镇林家坪村核桃加工车间建设项目（乡村振兴示范创建项目）</t>
  </si>
  <si>
    <t>林家坪镇林家坪村</t>
  </si>
  <si>
    <t>核桃加工厂房1200平米，硬化1500平米场地。</t>
  </si>
  <si>
    <t>改善村内生产生活设施，提高群众生产发展条件。惠及1092户3197人，其中脱贫户190户435人</t>
  </si>
  <si>
    <t>玉坪乡李家坡底村产业基地建设项目（乡村振兴示范创建项目）</t>
  </si>
  <si>
    <t>产业园区道路及蔬菜大棚建设</t>
  </si>
  <si>
    <t>改善村内生产生活设施，提高群众生产发展条件。惠及542户1427人，其中脱贫户180户446人</t>
  </si>
  <si>
    <t>产业基地道路建设（农村公益事业建设）</t>
  </si>
  <si>
    <t>刘家会镇许家峪村</t>
  </si>
  <si>
    <t>新修产业基地道路7.5公里，厚18cm硬化1571.74㎡，厚15cm砂砾垫层1509.74㎡</t>
  </si>
  <si>
    <t>省级农村综合改革转移支付
晋财农[2021]145号</t>
  </si>
  <si>
    <t>改善村内生产生活设施，提高群众生产发展条件。惠及346户860人，其中脱贫户108户 340人</t>
  </si>
  <si>
    <t>产业基地道路硬化工程</t>
  </si>
  <si>
    <t>其他产业</t>
  </si>
  <si>
    <t>白文镇李家湾村</t>
  </si>
  <si>
    <t>全长1.175km，宽3m。厚18cm。边沟长656.3m，</t>
  </si>
  <si>
    <t>2022.10.30</t>
  </si>
  <si>
    <t>改善村内生产生活设施，提高群众生产发展条件。惠及441户1213人其中脱贫户158户，320人。</t>
  </si>
  <si>
    <t>养牛园区道路硬化</t>
  </si>
  <si>
    <t>18cm厚硬化3566平方米，1-1m圆管涵6m，挡墙总长32m，边沟长65.5m</t>
  </si>
  <si>
    <t>改善村内生产生活设施，提高群众生产发展条件。惠及296户701 人</t>
  </si>
  <si>
    <t>产业基地配套设施建设（河坝）</t>
  </si>
  <si>
    <t>临泉镇陈家庄村</t>
  </si>
  <si>
    <t>河坝长141.6m，高6m</t>
  </si>
  <si>
    <t>改善村内生产生活设施，提高群众生产发展条件。惠及317户926人，其中脱贫户106户 304人</t>
  </si>
  <si>
    <t>食用菌产业基地配套设施建设（中桥）</t>
  </si>
  <si>
    <t>建设规模2-13m现浇空心板桥</t>
  </si>
  <si>
    <t>2022.3.2</t>
  </si>
  <si>
    <t>2022.10.31</t>
  </si>
  <si>
    <t>改善村内生产生活设施，提高群众生产发展条件。惠及542户1427人，其中脱贫户 181户 448人</t>
  </si>
  <si>
    <t>汉高山森林康养旅游基地道路维修</t>
  </si>
  <si>
    <t>玉坪乡高家山村</t>
  </si>
  <si>
    <t>全长2.647km，路基4.5m。硬化1km，宽3m，厚10cm</t>
  </si>
  <si>
    <t>改善村内生产生活设施，提高群众生产发展条件。惠及668户1677人，其中脱贫户 312户 714人</t>
  </si>
  <si>
    <t>产业基地灌溉渠配套设施建设</t>
  </si>
  <si>
    <t>大禹乡前刘家庄村</t>
  </si>
  <si>
    <t>灌溉渠1.4公里、硬化路面600多平米等</t>
  </si>
  <si>
    <t>改善村内生产生活设施，提高群众生产发展条件。惠及615户1565人，其中脱贫户271户720人</t>
  </si>
  <si>
    <t>产业基地道路建设</t>
  </si>
  <si>
    <t>招贤镇贺家湾村</t>
  </si>
  <si>
    <t>改善村内生产生活设施，提高群众生产发展条件。惠及457户1121人，其中脱贫户162户，382人。</t>
  </si>
  <si>
    <t>全长6.071公里，硬化路面长3.119公里宽3m</t>
  </si>
  <si>
    <t>改善村内生产生活设施，提高群众生产发展条件。惠及278户800人，其中脱贫户70户，179人</t>
  </si>
  <si>
    <t>产业基地道路及挡墙建设</t>
  </si>
  <si>
    <t>全长7.221km，宽3.5m，支线2挡墙长31m，支线1挡墙长8m，1-1.5m涵洞长52m，共2道</t>
  </si>
  <si>
    <t>青凉寺乡谢家沟村</t>
  </si>
  <si>
    <t>新修产业基地道路10.238公里</t>
  </si>
  <si>
    <t>改善村内生产生活设施，提高群众生产发展条件。惠及726户2045人，其中脱贫户 337户 856人</t>
  </si>
  <si>
    <t>产业基地道路维修</t>
  </si>
  <si>
    <t>临泉镇化林村</t>
  </si>
  <si>
    <t>改善全村生产生活条件，惠及823户2277人</t>
  </si>
  <si>
    <t>产业基地道路及配套设施建设</t>
  </si>
  <si>
    <t>青凉寺乡湾里村</t>
  </si>
  <si>
    <t>长20.274km，挡墙长94m，1-1m圆管涵长8m/2道，3-1.5m圆管涵长4m。</t>
  </si>
  <si>
    <t>改善村内生产生活设施，提高群众生产发展条件。惠及683户1956人，其中脱贫户280户 778人</t>
  </si>
  <si>
    <t>厚18cm面积为2919平方米，厚16cm面积为1365平方米，</t>
  </si>
  <si>
    <t>改善村内生产生活设施，提高群众生产发展条件。惠及1123户2476人，其中脱贫户387户 976人</t>
  </si>
  <si>
    <t>玉坪乡柳黄沟村</t>
  </si>
  <si>
    <t>18cm厚硬化5080.64㎡，C30砼边沟长391.3m</t>
  </si>
  <si>
    <t>改善村内生产生活设施，提高群众生产发展条件。惠及241户756人，其中脱贫户98户216人</t>
  </si>
  <si>
    <t>安家庄乡安家庄村</t>
  </si>
  <si>
    <t>挡墙长102m，其中长52m，高9m。50m高6m</t>
  </si>
  <si>
    <t>改善村内生产生活设施，提高群众生产发展条件。惠及178户312人，其中脱贫户76户158人</t>
  </si>
  <si>
    <t>安家庄乡曹家岔</t>
  </si>
  <si>
    <t>挡墙长31米  高5.5米 田间路长4.564km</t>
  </si>
  <si>
    <t>改善村内生产生活设施，提高群众生产发展条件。惠及159户302人，其中脱贫户89户176人</t>
  </si>
  <si>
    <t>硬化场地1600多平米及填方及配套管网等</t>
  </si>
  <si>
    <t>改善村内生产生活设施，提高群众生产发展条件。惠及412户956人，其中脱贫户251户532人</t>
  </si>
  <si>
    <t>丛罗峪镇南塔村</t>
  </si>
  <si>
    <t>丛罗峪镇南塔村护地坝建设项目，C30混凝土挡墙长7m，浆砌片(块)石挡墙长41m。</t>
  </si>
  <si>
    <t>大禹乡后大禹</t>
  </si>
  <si>
    <t>产业基地道路硬化工程，全长1.059公里，</t>
  </si>
  <si>
    <t>改善村内生产生活设施，提高群众生产发展条件。惠及234户512人，其中脱贫户116户216人</t>
  </si>
  <si>
    <t>二、乡村旅游产业项目</t>
  </si>
  <si>
    <t>红色旅游配套设施建设</t>
  </si>
  <si>
    <t>旅游产业</t>
  </si>
  <si>
    <t>新建公厕，残檐断壁修缮工程，新建垃圾屋，其他零星修缮工程</t>
  </si>
  <si>
    <t>改善村内生产生活设施，提高群众生产发展条件。惠及852户2520人，其中脱贫户288户 702人</t>
  </si>
  <si>
    <t>乡村振兴旅游产业</t>
  </si>
  <si>
    <t>曲峪镇正觉寺社区</t>
  </si>
  <si>
    <t>十二连城乡村旅游，大理石步道和大理石跑道建设，冬青和草坪种植，观光台建设。</t>
  </si>
  <si>
    <t>乡村振兴示范村建设</t>
  </si>
  <si>
    <t>碛口镇李家山村</t>
  </si>
  <si>
    <t>新建挡土墙100m，回填场地，扩建停车场500㎡，新建公厕一所\修建旅游路80m，\修缮现有古民居3所（交通不便，施工难度大）修缮现有4所古民居。</t>
  </si>
  <si>
    <t>带动413户农户增收，其中脱贫户178户</t>
  </si>
  <si>
    <t>刘   涛</t>
  </si>
  <si>
    <t>安业乡前青塘村</t>
  </si>
  <si>
    <t>鱼塘农家乐基础配套设施及排水项目\粽叶40亩、马莲20亩（三年）\铁路至里街道路建设及绿化\旅游观光路</t>
  </si>
  <si>
    <t>带动963户农户增收，其中脱贫户334户</t>
  </si>
  <si>
    <t>三交镇孙家沟村</t>
  </si>
  <si>
    <t>孙家沟村南侧给水、北侧排水工程\新建50方污水处理站一个\修缮两所村内古民居“芝麻坪院”、“四层窑院”</t>
  </si>
  <si>
    <t>带动314户农户增收，其中脱贫户120户</t>
  </si>
  <si>
    <t>高   宁</t>
  </si>
  <si>
    <t>三交镇双塔村红色乡村旅游改造提升项目（乡村振兴示范创建项目）</t>
  </si>
  <si>
    <t>林家坪镇光明村农家乐配套设施</t>
  </si>
  <si>
    <t>1、农村人居环境整治、农村公益事业建设项目</t>
  </si>
  <si>
    <t>临县三交镇史家洼至罗家山道路提升项目（乡村振兴示范创建项目）</t>
  </si>
  <si>
    <t>三交镇史家洼村</t>
  </si>
  <si>
    <t>路线全长2.592Km，建设内容包括：回填路面缺口填方，铺水泥混凝土面层，修筑拦水带，修筑跌水井，DN60钢带波纹管。</t>
  </si>
  <si>
    <t>改善村内生产生活设施，提高群众生产发展条件。惠及454户1330人，其中脱贫户142户381人</t>
  </si>
  <si>
    <t>临县大禹乡后刘家庄村修复受损涵洞项目（乡村振兴示范创建项目）</t>
  </si>
  <si>
    <t>大禹乡后刘家庄村</t>
  </si>
  <si>
    <t>修复村内涵洞及配套设施</t>
  </si>
  <si>
    <t>改善村内生产生活设施，提高群众生产发展条件。惠及760户1903人，其中脱贫户270户710人</t>
  </si>
  <si>
    <t>临县碛口镇下塔上村基础设施提升项目（乡村振兴示范创建项目）</t>
  </si>
  <si>
    <t>碛口镇下塔上村</t>
  </si>
  <si>
    <t>村内基础设施提升项目</t>
  </si>
  <si>
    <t>改善村内生产生活设施，提高群众生产发展条件</t>
  </si>
  <si>
    <t>通村水毁道路维修（示范村扶持项目）</t>
  </si>
  <si>
    <t>通村水毁道路维修</t>
  </si>
  <si>
    <t>农村人居环境整治（防护堤）</t>
  </si>
  <si>
    <t>白文镇郝峪塔村</t>
  </si>
  <si>
    <t>蔡家沟流域郝峪塔村防洪护堤906米</t>
  </si>
  <si>
    <t>省级水利转移支付资金
晋财农[2021]152号</t>
  </si>
  <si>
    <t>保护村民住房和出行安全。</t>
  </si>
  <si>
    <t>农村人居环境整治（护村河坝）</t>
  </si>
  <si>
    <t>白文镇张朝村</t>
  </si>
  <si>
    <t>新建张朝村护村河坝125米</t>
  </si>
  <si>
    <t>保护全村317户826人的生命财产和出行安全，保护耕地330亩，满足群众需求，其中脱贫户157户,322人</t>
  </si>
  <si>
    <t>木瓜坪乡政府</t>
  </si>
  <si>
    <t>木瓜坪乡张家沟村马家湾组</t>
  </si>
  <si>
    <t>新建石砌+水泥砂浆长180米，底宽2.7米，高6米的防护堤工程</t>
  </si>
  <si>
    <t>保护全村74户210人的住房和出行安全。</t>
  </si>
  <si>
    <t>李小明</t>
  </si>
  <si>
    <t>农村人居环境整治（淤地坝）</t>
  </si>
  <si>
    <t>木瓜坪乡木坎塔村小贺树梁沟</t>
  </si>
  <si>
    <t>新建长80米，宽60米高15米的淤地坝一座</t>
  </si>
  <si>
    <t>可新增高标准农田90亩，可增产7.2万斤玉米，增加农民种植收入7.2万元。</t>
  </si>
  <si>
    <t>农村人居环境整治（道路）</t>
  </si>
  <si>
    <t>大禹乡人民政府</t>
  </si>
  <si>
    <t>大后沟村、中都寨、郭家岭自然村</t>
  </si>
  <si>
    <t>出村道路、水毁田间路维修</t>
  </si>
  <si>
    <t>保护全村494户1347人的住房和出行安全。</t>
  </si>
  <si>
    <t>刘雪峰</t>
  </si>
  <si>
    <t>农村人居环境整治（小桥）</t>
  </si>
  <si>
    <t>白文镇杨家庄村</t>
  </si>
  <si>
    <t>新建2-10m小桥一座</t>
  </si>
  <si>
    <t>改善村内生产生活设施，提高群众生产发展条件。惠及698户1756人，其中脱贫户266户，606人</t>
  </si>
  <si>
    <t>农村人居环境整治（道路维修）</t>
  </si>
  <si>
    <t>碛口镇马杓茆村</t>
  </si>
  <si>
    <t>水毁道路维修</t>
  </si>
  <si>
    <t>改善村内生产生活设施，提高群众生产发展条件。惠及474户1364人，其中脱贫户 198户 457人</t>
  </si>
  <si>
    <t>农村人居环境整治（河坝）</t>
  </si>
  <si>
    <t>安家庄乡问家山村</t>
  </si>
  <si>
    <t>新建河坝166.5米。</t>
  </si>
  <si>
    <t>改善村内生产生活设施，提高群众生产发展条件。惠及391户  1015人，其中脱贫户123户,309人</t>
  </si>
  <si>
    <t>农村人居环境整治</t>
  </si>
  <si>
    <t>安家庄乡李家沟村</t>
  </si>
  <si>
    <t>硬化及挡墙长46.487m，硬化宽3m，场地硬化1955.46平方米，</t>
  </si>
  <si>
    <t>改善村内生产生活设施，提高群众生产发展条件。惠及328户997人，其中脱贫户222户，545人</t>
  </si>
  <si>
    <t>村内道路硬化工程</t>
  </si>
  <si>
    <t>克虎镇薛家垛村</t>
  </si>
  <si>
    <t>15cm厚硬化4369.55㎡</t>
  </si>
  <si>
    <t>改善村内生产生活设施，提高群众生产发展条件。惠及154户 432人，其中脱贫户 户 人</t>
  </si>
  <si>
    <t>农村人居环境改善</t>
  </si>
  <si>
    <t>丛罗峪镇页岭上村</t>
  </si>
  <si>
    <t>路面全长1.855km，宽3/2.5/2m，厚18/15cm。护面墙长126.6m，机制灰砖长375.1m，太阳能路灯75套。</t>
  </si>
  <si>
    <t>改善村内生产生活设施，提高群众生产发展条件。惠及176户7412人，其中脱贫户112户234人</t>
  </si>
  <si>
    <t>小桥建设</t>
  </si>
  <si>
    <t>大禹乡前小峪村</t>
  </si>
  <si>
    <t>2-10m小桥一座以及维护水井一座</t>
  </si>
  <si>
    <t>改善村内生产生活设施，提高群众生产发展条件。惠及241户532人，其中脱贫户154户326人</t>
  </si>
  <si>
    <t>道路硬化</t>
  </si>
  <si>
    <t>木瓜坪乡榆林村</t>
  </si>
  <si>
    <t>硬化厚16cm3709.9平方米，排水管长60米，边沟长72米</t>
  </si>
  <si>
    <t>改善村内生产生活设施，提高群众生产发展条件。惠及312户7641人，其中脱贫户221户465人</t>
  </si>
  <si>
    <t>村内道路建设</t>
  </si>
  <si>
    <t>丛罗峪镇上冯家山</t>
  </si>
  <si>
    <t>丛罗峪镇上冯家山村硬化及防护工程,厚18cm面层276.5㎡，φ80cm波纹管78m，栏杆长26m，浆砌片(块)石挡墙长23.6m</t>
  </si>
  <si>
    <t>村内基础设施完善</t>
  </si>
  <si>
    <t>林家坪镇新民村</t>
  </si>
  <si>
    <t>村内基础设施，挖土方246m³，填土方7746.9m³，18cm硬化112.5㎡，排水管共计135m。</t>
  </si>
  <si>
    <t>改善村内生产生活设施，提高群众生产发展条件。惠及431户795人，其中脱贫户276户561人</t>
  </si>
  <si>
    <t>安全饮水工程维护</t>
  </si>
  <si>
    <t>玉坪乡李家塔村</t>
  </si>
  <si>
    <t>7m高河坝20m长，4m高井台11m</t>
  </si>
  <si>
    <t>道路维修</t>
  </si>
  <si>
    <t>玉坪乡李家峁</t>
  </si>
  <si>
    <t>村内道路维修</t>
  </si>
  <si>
    <t>改善村内生产生活设施，提高群众生产发展条件。惠及341户1115人，</t>
  </si>
  <si>
    <t>木瓜坪乡木坎塔村</t>
  </si>
  <si>
    <t>木坎塔绿峁段水毁道路维修</t>
  </si>
  <si>
    <t>改善村内生产生活设施，提高群众生产发展条件，保护耕地500余亩。惠及306户1100人，</t>
  </si>
  <si>
    <t>农村人居环境改善通村道路硬化项目（示范村扶持项目）</t>
  </si>
  <si>
    <t>史家洼到罗家山自然村道路建设</t>
  </si>
  <si>
    <t>农村人居环境改善村内道路硬化项目（示范村扶持项目）</t>
  </si>
  <si>
    <t>村内道路硬化</t>
  </si>
  <si>
    <t>改善村内生产生活设施，提高群众生产发展条件。惠及264户702人，其中脱贫户85户217人</t>
  </si>
  <si>
    <t>农村人居环境改善村内道路硬化项目（农村公益事业建设）</t>
  </si>
  <si>
    <t>丛罗峪镇郭家塔村</t>
  </si>
  <si>
    <t>村内道路硬化厚18cm硬化1441.58㎡，挡墙全长108.1米。</t>
  </si>
  <si>
    <t>改善村内生产生活设施，提高群众生产发展条件。惠及285户845人，其中脱贫户117户，305人</t>
  </si>
  <si>
    <t>八堡乡桃堡洼村</t>
  </si>
  <si>
    <t>桃堡洼村新修田间路、桃堡洼--山咀组进村道路硬化及排水设施，厚18cm硬化3725.48㎡，厚15cm硬化868㎡，矩形边沟长636m</t>
  </si>
  <si>
    <t>农村人居环境改善河坝新建及水毁工程修复项目（农村公益事业建设）</t>
  </si>
  <si>
    <t>大禹乡秦家圪棱村</t>
  </si>
  <si>
    <t>新建河坝300米及水毁修复工程</t>
  </si>
  <si>
    <t>改善村内生产生活设施，提高群众生产发展条件。惠及1750人，</t>
  </si>
  <si>
    <t>产业基地堤坝维修加固项目（农村公益事业建设）</t>
  </si>
  <si>
    <t>雷家碛独路沟村</t>
  </si>
  <si>
    <t>独路沟等4个自然村堤坝维修加固，钢筋混凝土排洪渠长344m，钢筋混凝土坡面加固长224m，土坝挖土方529.38m³，填土方20144.81m³</t>
  </si>
  <si>
    <t>改善村内生产生活设施，提高群众生产发展条件。惠及416户1216人，其中脱贫户183户，490人</t>
  </si>
  <si>
    <t>道路硬化及护岸建设项目（农村公益事业建设）</t>
  </si>
  <si>
    <t>兔坂镇政府</t>
  </si>
  <si>
    <t>兔坂镇刘家沟村</t>
  </si>
  <si>
    <t>道路护岸</t>
  </si>
  <si>
    <t>改善村内生产生活设施，提高群众生产发展条件。惠及297户855人，</t>
  </si>
  <si>
    <t>刘军伟</t>
  </si>
  <si>
    <t>村内道路硬化项目（农村公益事业建设）</t>
  </si>
  <si>
    <t>石白头乡政府</t>
  </si>
  <si>
    <t>石白头乡高家咀村</t>
  </si>
  <si>
    <t>维修及硬化村内道路1公里3100平方米、路基挖方776立方米、路基填方1075立方米、挡土墙558立方米</t>
  </si>
  <si>
    <t>改善村内生产生活设施，提高群众生产发展条件。惠及253户653人，</t>
  </si>
  <si>
    <t>王源远</t>
  </si>
  <si>
    <t>田间道路硬化项目（农村公益事业建设）</t>
  </si>
  <si>
    <t>临泉镇政府</t>
  </si>
  <si>
    <t>临泉镇东峁村</t>
  </si>
  <si>
    <t>硬化田间路2公里</t>
  </si>
  <si>
    <t>改善村内生产生活设施，提高群众生产发展条件。惠及1935户5097人，</t>
  </si>
  <si>
    <t>刘建平</t>
  </si>
  <si>
    <t>挡墙建设项目（农村公益事业建设）</t>
  </si>
  <si>
    <t>丛罗峪镇政府</t>
  </si>
  <si>
    <t>丛罗峪镇天洪村寨沟组</t>
  </si>
  <si>
    <t>修筑挡墙281米</t>
  </si>
  <si>
    <t>改善村内生产生活设施，保证村民生命财产安全，提高群众生产发展条件。惠及26户118人，</t>
  </si>
  <si>
    <t>孙晋文</t>
  </si>
  <si>
    <t>开阳村河坝建设项目（农村公益事业建设）</t>
  </si>
  <si>
    <t>曲峪镇政府</t>
  </si>
  <si>
    <t>曲峪镇开阳村</t>
  </si>
  <si>
    <t>开阳村新建河坝79.2米、护坝336.8米、道路103.2米、清理河道1162.62米。</t>
  </si>
  <si>
    <t>改善村内生产生活设施，提高群众生产发展条件惠及440户1248人。</t>
  </si>
  <si>
    <t>郝冬连</t>
  </si>
  <si>
    <t>农村人居环境改善项目（农村公益事业建设）</t>
  </si>
  <si>
    <t>玉坪乡政府</t>
  </si>
  <si>
    <t>养殖园区、河道清淤、河坝建设、挡墙路基维修</t>
  </si>
  <si>
    <t>改善9村居民生产生活设施，提高群众生产发展条件。</t>
  </si>
  <si>
    <t>刘焘焘</t>
  </si>
  <si>
    <t>河坝及小桥建设项目（农村公益事业建设）</t>
  </si>
  <si>
    <t>新建河坝270米</t>
  </si>
  <si>
    <t>保护100户村民生命财产安全，保护耕地100多亩。</t>
  </si>
  <si>
    <t>2、以工代赈基础设施项目</t>
  </si>
  <si>
    <t>兔坂镇移民新村防护工程</t>
  </si>
  <si>
    <t>兔坂镇移民新村</t>
  </si>
  <si>
    <t>护坡3600平方米</t>
  </si>
  <si>
    <t>保护移民新村安全，改善村容村貌</t>
  </si>
  <si>
    <t>临县以工代赈办公室</t>
  </si>
  <si>
    <t>李桃林</t>
  </si>
  <si>
    <t>大禹乡后小峪村防护堤建设</t>
  </si>
  <si>
    <t>大禹乡后小峪村</t>
  </si>
  <si>
    <t>防护堤130米</t>
  </si>
  <si>
    <t>保护村庄安全，改善村容村貌</t>
  </si>
  <si>
    <t>2、水利工程建设项目</t>
  </si>
  <si>
    <t>2021年淤地坝建设工程</t>
  </si>
  <si>
    <t>临县青凉寺乡、雷家碛乡、三交镇</t>
  </si>
  <si>
    <t>建设前沟1#、李家条、东王家沟、新化等4座淤地坝</t>
  </si>
  <si>
    <t>临县节水型社会建设</t>
  </si>
  <si>
    <t>临县水利局</t>
  </si>
  <si>
    <t>县域范围</t>
  </si>
  <si>
    <t>落实实施方案、健全节水管理机制，创建各类节水载体、完善重点用水户计量监测设施，组织开展自评估等</t>
  </si>
  <si>
    <t>节水达标建设</t>
  </si>
  <si>
    <t>2022年省级抗旱补助</t>
  </si>
  <si>
    <t>水利工程及设施修复、抗旱拉运水抗旱补助</t>
  </si>
  <si>
    <t>有效缓解旱情</t>
  </si>
  <si>
    <t>取水监测计量体系建设</t>
  </si>
  <si>
    <t>取水监测体系建设、重点用水户计量设施补助</t>
  </si>
  <si>
    <t>全县重点取水户取水量实时监测，为水量核定提供依据</t>
  </si>
  <si>
    <t>湫水河新建堤防工程</t>
  </si>
  <si>
    <t>临县湫水河沿线三交段</t>
  </si>
  <si>
    <t>湫水河新建堤防工程290米。</t>
  </si>
  <si>
    <t>大禹乡佛堂峪、神峪塔2村美丽乡村建设农田灌溉工程</t>
  </si>
  <si>
    <t>大禹乡佛堂峪村、神峪塔村</t>
  </si>
  <si>
    <t>新建深井3眼、维修大口井2眼，新建机泵管理房2座，改造机泵管理房2座，田面管道及电力配套等</t>
  </si>
  <si>
    <t>恢复灌溉面积580亩</t>
  </si>
  <si>
    <t>农村供水保障工程</t>
  </si>
  <si>
    <t>临县农村饮水安全工程建设领导组办公室</t>
  </si>
  <si>
    <t>白文镇石家塔等48村</t>
  </si>
  <si>
    <t>对43处农村供水保障工程进行修复提升，受益自然村48个，受益人口40691人</t>
  </si>
  <si>
    <t xml:space="preserve">市级农村饮水安全脱贫攻坚成果资金
吕财农[2022]30号
</t>
  </si>
  <si>
    <t>中央、省级农村综合改革转移支付
晋财农[2021]145号</t>
  </si>
  <si>
    <t>中央农村综合改革转移支付
晋财农[2022]71号</t>
  </si>
  <si>
    <t>中央水利发展资金晋财农[2022]30号</t>
  </si>
  <si>
    <t>湫水河灌区灌溉骨干工程设施维修养护工程</t>
  </si>
  <si>
    <t>临县白文镇、城庄镇、三交镇</t>
  </si>
  <si>
    <t>灌区内10处工程维修，包括修复渠道123m，闸墩1处，涵洞1座，清淤8620m，支柱1根，挡墙10m，维修泵房1座，安装水泵5套，吸程管24m，De250PE管230m，DN150钢管15m。</t>
  </si>
  <si>
    <t>临县湫水河灌区农业水价综合改革</t>
  </si>
  <si>
    <t>临县湫水河白文镇到三交镇</t>
  </si>
  <si>
    <t>安装各类计量设施53套</t>
  </si>
  <si>
    <t>四、教育、培训项目</t>
  </si>
  <si>
    <t>雨露计划补助</t>
  </si>
  <si>
    <t>教育</t>
  </si>
  <si>
    <t>2021-2022年接受中职中技、高职教育的贫困学生雨露计划资助工作，每人每学年补助3000元，预计资助4569名</t>
  </si>
  <si>
    <t>资助上学脱贫人口5000人，提高整体文化水平</t>
  </si>
  <si>
    <t>乡村振兴致富带头人培训</t>
  </si>
  <si>
    <t>培训</t>
  </si>
  <si>
    <t>在全县范围内组织开展乡村振兴致富带头人培训200人，每人3500元</t>
  </si>
  <si>
    <t>提高脱贫户就业技能，带动全县产业发展，惠及23乡镇脱贫人口</t>
  </si>
  <si>
    <t>新型职业农民培训</t>
  </si>
  <si>
    <t>培训新型职业农民（枣农+蜂农+茶农）240人</t>
  </si>
  <si>
    <t>提升蜂农、枣农、茶农管护水平和致富能力，受益人数240人</t>
  </si>
  <si>
    <t>红枣产业服务中心</t>
  </si>
  <si>
    <t>养殖技术培训</t>
  </si>
  <si>
    <t>临县畜牧兽医服务中心</t>
  </si>
  <si>
    <t>完成4200人次的培训任务</t>
  </si>
  <si>
    <t>进一步提升养殖技术水平</t>
  </si>
  <si>
    <t>高素质农民培训</t>
  </si>
  <si>
    <t>各乡镇行政村</t>
  </si>
  <si>
    <t>完成乡村治理及农村社会事业带头人培训100人，新型经营主体、服务主体带头人培训150人，专业生产型高素质农民培训95人.</t>
  </si>
  <si>
    <t>参训率98%以上；持证率80%以上；从业率不低于70%；增收率不低于平均水平。</t>
  </si>
  <si>
    <t>高素质农民培育</t>
  </si>
  <si>
    <t>培训高素质农民新型农业经营主体服务主体带头人1050人；乡村治理及农村社会事业带头人230人。</t>
  </si>
  <si>
    <t>培训1280人，持证率80%以上</t>
  </si>
  <si>
    <t>培训高素质农民专业技能型1000人</t>
  </si>
  <si>
    <t>培训1000人，持证率80%以上</t>
  </si>
  <si>
    <t>衔接乡村振兴其他项目</t>
  </si>
  <si>
    <t>项目管理费</t>
  </si>
  <si>
    <t>其他</t>
  </si>
  <si>
    <t>设计、监理、招标等费用</t>
  </si>
  <si>
    <t>加强项目管理，加快施工进度</t>
  </si>
  <si>
    <t>临县2022年统筹整合财政涉农资金年终调整使用计划表</t>
  </si>
  <si>
    <t>二、农村基础设施建设项目</t>
  </si>
  <si>
    <t>基础设施建设</t>
  </si>
  <si>
    <t>湫水文峰苑</t>
  </si>
  <si>
    <t>草坪2873.2㎡，面包砖步道588.9㎡及配套设施</t>
  </si>
  <si>
    <t>元倍花园</t>
  </si>
  <si>
    <t>厚20cm硬化面积871.58㎡，电缆沟42m，砖墙长53m，DN800刚塑复合管89m</t>
  </si>
  <si>
    <t>活动场所建设项目</t>
  </si>
  <si>
    <t>挖土方5058.38m³，新建水冲厕所1座，健身器材16件</t>
  </si>
  <si>
    <t>改善移民区居民生活条件，满足群众需求,惠及256户，1046人，其中脱贫户209户，719人</t>
  </si>
  <si>
    <t>万安花园</t>
  </si>
  <si>
    <t>贺庆翔</t>
  </si>
  <si>
    <t>阳坡水库</t>
  </si>
  <si>
    <t>太平水库</t>
  </si>
  <si>
    <t>曹家岭水库</t>
  </si>
  <si>
    <t>薛家圪台水库</t>
  </si>
  <si>
    <t>刘王沟水库</t>
  </si>
  <si>
    <t>吕梁市临县湫水河灌区节水配套改造项目二期工程</t>
  </si>
  <si>
    <t>水利基础设施</t>
  </si>
  <si>
    <t>临县城北易地搬迁项目配电工程</t>
  </si>
  <si>
    <t>城北</t>
  </si>
  <si>
    <t>城庄镇松峪村养牛园区建设项目</t>
  </si>
  <si>
    <t>兔坂镇王家峪安置点产业配套设施建设项目</t>
  </si>
  <si>
    <t>王家峪安置点</t>
  </si>
  <si>
    <t>朱家会移民安置点后续基础设施建设项目（农村公益事业建设）</t>
  </si>
  <si>
    <t>朱家会村</t>
  </si>
  <si>
    <t>朱家会村移民后续基础设施建设--河坝89米</t>
  </si>
  <si>
    <t>三、农民外出务工交通补贴</t>
  </si>
  <si>
    <t>完善农田基础设施建设，提升耕地地力水平</t>
  </si>
  <si>
    <t>玉坪村</t>
  </si>
  <si>
    <t>乡村振兴提升</t>
  </si>
  <si>
    <t>食用菌菌棒、出菇棚、菌种等</t>
  </si>
  <si>
    <t>乡村基础设施建设</t>
  </si>
  <si>
    <t>建食用菌棚68亩</t>
  </si>
  <si>
    <t>2022年新增菌棒156亩312万棒</t>
  </si>
  <si>
    <t>废旧菌棒补助</t>
  </si>
  <si>
    <t>羊肚菌118.79亩，赤松茸30亩</t>
  </si>
  <si>
    <t>临县现代农业发展服务中心</t>
  </si>
  <si>
    <t>陈侯平</t>
  </si>
  <si>
    <t>无害化处理场建设项目</t>
  </si>
  <si>
    <t>吕梁临禹生物科技有限公司</t>
  </si>
  <si>
    <t>青凉寺乡梁家会村</t>
  </si>
  <si>
    <t>建成年处理能力为5000吨的无害化处理场</t>
  </si>
  <si>
    <t>完成5万立方的堆粪场、储尿池建设</t>
  </si>
  <si>
    <t>兔坂陆家沟、砖瓦村</t>
  </si>
  <si>
    <t>宋利军</t>
  </si>
  <si>
    <t>城庄村</t>
  </si>
  <si>
    <t>孟飞</t>
  </si>
  <si>
    <t>青塘村</t>
  </si>
  <si>
    <t>曹双龙</t>
  </si>
  <si>
    <t>后青塘村</t>
  </si>
  <si>
    <t>秦家山村</t>
  </si>
  <si>
    <t>临县城庄镇香菇种植基地建设（示范村扶持项目）</t>
  </si>
  <si>
    <t>阳宇会村</t>
  </si>
  <si>
    <t>双塔村</t>
  </si>
  <si>
    <t>砖瓦村</t>
  </si>
  <si>
    <t>饲料加工厂建设、生产车间、生产设备、库房</t>
  </si>
  <si>
    <t>枣圪达村</t>
  </si>
  <si>
    <t>高家山村</t>
  </si>
  <si>
    <t>小马坊村</t>
  </si>
  <si>
    <t>临县城庄镇太平村农业产业项目（乡村振兴示范创建项目）</t>
  </si>
  <si>
    <t>太平村</t>
  </si>
  <si>
    <t>改善村内生产生活设施，提高群众生产发展条件。惠及617户1819人，</t>
  </si>
  <si>
    <t>下塔上村</t>
  </si>
  <si>
    <t>临县兔坂镇砖瓦村肉羊养殖场建设（猪养殖场建设（乡村振兴示范创建项目）</t>
  </si>
  <si>
    <t>史家洼村</t>
  </si>
  <si>
    <t>临县大禹乡府底村肉鸡养殖项目（乡村振兴示范创建项目）</t>
  </si>
  <si>
    <t>府底村</t>
  </si>
  <si>
    <t>肉鸡养殖场建设</t>
  </si>
  <si>
    <t>临县大禹乡小杂粮加工项目（乡村振兴示范创建项目）</t>
  </si>
  <si>
    <t>后刘家庄村</t>
  </si>
  <si>
    <t>小杂粮加工项目建设</t>
  </si>
  <si>
    <t>临县大禹乡佛堂峪村蔬菜大棚建设项目（乡村振兴示范创建项目）</t>
  </si>
  <si>
    <t>佛堂峪村</t>
  </si>
  <si>
    <t>临县林家坪镇光明村核桃加工设备配套项目（乡村振兴示范创建项目）</t>
  </si>
  <si>
    <t>光明村</t>
  </si>
  <si>
    <t>临县林家坪镇高家山村养牛场产业建设项目（乡村振兴示范创建项目）</t>
  </si>
  <si>
    <t>临县林家坪镇南圪垛村数字化乡村综合平台建设项目（乡村振兴示范创建项目）</t>
  </si>
  <si>
    <t>南圪垛村</t>
  </si>
  <si>
    <t>临县林家坪镇林家坪村核桃加工车间建设项目（乡村振兴示范创建项目）</t>
  </si>
  <si>
    <t>林家坪村</t>
  </si>
  <si>
    <t>临县玉坪乡李家坡底村产业基地建设项目（乡村振兴示范创建项目）</t>
  </si>
  <si>
    <t>李家坡底村</t>
  </si>
  <si>
    <t>城庄镇刘家山村</t>
  </si>
  <si>
    <t>路线总长0.990km，厚16cm硬化2519.4平方米</t>
  </si>
  <si>
    <t>改善村内生产生活设施，提高群众生产发展条件。惠及296户700 人</t>
  </si>
  <si>
    <t>18cm厚硬化4826.58平方米，15cm厚砂砾垫层4531.83平方米，1-1m圆管涵6m，挡墙总长49m，边沟长85.5m</t>
  </si>
  <si>
    <t>边沟长1429.9m，</t>
  </si>
  <si>
    <t>清凉寺乡谢家沟村</t>
  </si>
  <si>
    <t>厚18cm硬化总面积3105.8㎡。</t>
  </si>
  <si>
    <t>李家山村</t>
  </si>
  <si>
    <t>赵小峰</t>
  </si>
  <si>
    <t>前青塘村</t>
  </si>
  <si>
    <t>孙家沟村</t>
  </si>
  <si>
    <t>秦京亮</t>
  </si>
  <si>
    <t>临县三交镇双塔村红色乡村旅游改造提升项目（乡村振兴示范创建项目）</t>
  </si>
  <si>
    <t>三、农村基础设施建设项目</t>
  </si>
  <si>
    <t>郝峪塔村</t>
  </si>
  <si>
    <t>张朝村</t>
  </si>
  <si>
    <t>张家沟村马家湾组</t>
  </si>
  <si>
    <t>木坎塔村小贺树梁沟</t>
  </si>
  <si>
    <t>刘旭峰</t>
  </si>
  <si>
    <t>小桥2-10m板桥</t>
  </si>
  <si>
    <t>挡墙211m</t>
  </si>
  <si>
    <t>农村基础设施建设</t>
  </si>
  <si>
    <t>2-10m小桥一座</t>
  </si>
  <si>
    <t>村内基础设施建设，挖土方246m³，填土方7746.9m³，18cm硬化112.5㎡，排水管共计135m。</t>
  </si>
  <si>
    <t>桃堡洼村</t>
  </si>
  <si>
    <t>刘家沟村</t>
  </si>
  <si>
    <t>杜慧君</t>
  </si>
  <si>
    <t>高洁</t>
  </si>
  <si>
    <t>张积赟</t>
  </si>
  <si>
    <t>天洪村寨沟组</t>
  </si>
  <si>
    <t>刘锡峰</t>
  </si>
  <si>
    <t>开阳村</t>
  </si>
  <si>
    <t>李家塔村</t>
  </si>
  <si>
    <t>曹志荣</t>
  </si>
  <si>
    <t>木瓜坪榆林村</t>
  </si>
  <si>
    <t>贺旭峰</t>
  </si>
  <si>
    <t>2、以工代赈基础设施建设项目</t>
  </si>
  <si>
    <t>2021-2022年接受中职中技、高职教育的贫困学生雨露计划资助工作，每人每学年补助3000元，预计资助7000名</t>
  </si>
  <si>
    <t>培训类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</si>
</sst>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61">
    <font>
      <sz val="11"/>
      <color theme="1"/>
      <name val="宋体"/>
      <charset val="134"/>
      <scheme val="minor"/>
    </font>
    <font>
      <b/>
      <sz val="28"/>
      <color theme="1"/>
      <name val="等线"/>
      <charset val="134"/>
    </font>
    <font>
      <sz val="14"/>
      <color theme="1"/>
      <name val="等线"/>
      <charset val="134"/>
    </font>
    <font>
      <b/>
      <sz val="12"/>
      <color theme="1"/>
      <name val="等线"/>
      <charset val="134"/>
    </font>
    <font>
      <b/>
      <sz val="18"/>
      <color theme="1"/>
      <name val="等线"/>
      <charset val="134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sz val="12"/>
      <color theme="1"/>
      <name val="等线"/>
      <charset val="134"/>
    </font>
    <font>
      <sz val="9"/>
      <color theme="1"/>
      <name val="等线"/>
      <charset val="134"/>
    </font>
    <font>
      <sz val="12"/>
      <color indexed="8"/>
      <name val="等线"/>
      <charset val="134"/>
    </font>
    <font>
      <sz val="11"/>
      <color indexed="8"/>
      <name val="等线"/>
      <charset val="134"/>
    </font>
    <font>
      <sz val="8"/>
      <color indexed="8"/>
      <name val="等线"/>
      <charset val="134"/>
    </font>
    <font>
      <sz val="10"/>
      <color indexed="8"/>
      <name val="等线"/>
      <charset val="134"/>
    </font>
    <font>
      <sz val="9"/>
      <color indexed="8"/>
      <name val="等线"/>
      <charset val="134"/>
    </font>
    <font>
      <sz val="10"/>
      <color theme="1"/>
      <name val="等线"/>
      <charset val="134"/>
    </font>
    <font>
      <sz val="12"/>
      <name val="等线"/>
      <charset val="134"/>
    </font>
    <font>
      <sz val="10"/>
      <name val="等线"/>
      <charset val="134"/>
    </font>
    <font>
      <sz val="11"/>
      <name val="等线"/>
      <charset val="0"/>
    </font>
    <font>
      <b/>
      <sz val="18"/>
      <name val="等线"/>
      <charset val="134"/>
    </font>
    <font>
      <sz val="8"/>
      <color theme="1"/>
      <name val="等线"/>
      <charset val="134"/>
    </font>
    <font>
      <sz val="11"/>
      <name val="等线"/>
      <charset val="134"/>
    </font>
    <font>
      <sz val="8"/>
      <name val="等线"/>
      <charset val="134"/>
    </font>
    <font>
      <sz val="10"/>
      <name val="等线"/>
      <charset val="0"/>
    </font>
    <font>
      <sz val="11"/>
      <color rgb="FF000000"/>
      <name val="等线"/>
      <charset val="134"/>
    </font>
    <font>
      <sz val="12"/>
      <color rgb="FF000000"/>
      <name val="等线"/>
      <charset val="134"/>
    </font>
    <font>
      <sz val="9"/>
      <name val="等线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0"/>
      <color indexed="8"/>
      <name val="宋体"/>
      <charset val="134"/>
    </font>
    <font>
      <sz val="14"/>
      <color theme="1"/>
      <name val="黑体"/>
      <charset val="134"/>
    </font>
    <font>
      <b/>
      <sz val="16"/>
      <color theme="1"/>
      <name val="等线"/>
      <charset val="134"/>
    </font>
    <font>
      <b/>
      <sz val="20"/>
      <color theme="1"/>
      <name val="等线"/>
      <charset val="134"/>
    </font>
    <font>
      <b/>
      <sz val="14"/>
      <color theme="1"/>
      <name val="等线"/>
      <charset val="134"/>
    </font>
    <font>
      <sz val="14"/>
      <name val="等线"/>
      <charset val="134"/>
    </font>
    <font>
      <sz val="14"/>
      <name val="等线"/>
      <charset val="0"/>
    </font>
    <font>
      <sz val="14"/>
      <color indexed="8"/>
      <name val="等线"/>
      <charset val="134"/>
    </font>
    <font>
      <sz val="14"/>
      <color rgb="FF000000"/>
      <name val="等线"/>
      <charset val="134"/>
    </font>
    <font>
      <sz val="14"/>
      <color theme="1"/>
      <name val="宋体"/>
      <charset val="134"/>
      <scheme val="minor"/>
    </font>
    <font>
      <sz val="16"/>
      <color theme="1"/>
      <name val="等线"/>
      <charset val="134"/>
    </font>
    <font>
      <sz val="14"/>
      <color indexed="8"/>
      <name val="仿宋_GB2312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8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3" fillId="18" borderId="20" applyNumberFormat="0" applyAlignment="0" applyProtection="0">
      <alignment vertical="center"/>
    </xf>
    <xf numFmtId="0" fontId="54" fillId="18" borderId="16" applyNumberFormat="0" applyAlignment="0" applyProtection="0">
      <alignment vertical="center"/>
    </xf>
    <xf numFmtId="0" fontId="55" fillId="19" borderId="21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</cellStyleXfs>
  <cellXfs count="4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4" borderId="2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>
      <alignment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0" xfId="0" applyFont="1" applyFill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7" fillId="5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6" fillId="6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6" fillId="7" borderId="4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 applyProtection="1">
      <alignment horizontal="center" vertical="center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76" fontId="6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76" fontId="6" fillId="4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76" fontId="6" fillId="6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 wrapText="1"/>
    </xf>
    <xf numFmtId="0" fontId="6" fillId="7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7" fillId="3" borderId="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20" fillId="7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5" fillId="3" borderId="2" xfId="5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0" fillId="3" borderId="2" xfId="2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5" fillId="3" borderId="2" xfId="2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0" fillId="3" borderId="1" xfId="2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0" fillId="3" borderId="11" xfId="2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20" fillId="3" borderId="4" xfId="2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>
      <alignment vertical="center"/>
    </xf>
    <xf numFmtId="0" fontId="6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>
      <alignment vertical="center"/>
    </xf>
    <xf numFmtId="0" fontId="7" fillId="3" borderId="0" xfId="0" applyFont="1" applyFill="1">
      <alignment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vertical="center" wrapText="1"/>
    </xf>
    <xf numFmtId="0" fontId="6" fillId="3" borderId="4" xfId="0" applyFont="1" applyFill="1" applyBorder="1">
      <alignment vertical="center"/>
    </xf>
    <xf numFmtId="176" fontId="7" fillId="3" borderId="2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6" fillId="8" borderId="1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3" borderId="1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0" fillId="3" borderId="0" xfId="0" applyNumberFormat="1" applyFill="1" applyAlignment="1">
      <alignment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176" fontId="6" fillId="6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76" fontId="26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NumberFormat="1" applyFont="1" applyBorder="1" applyAlignment="1">
      <alignment horizontal="center" vertical="center" wrapText="1"/>
    </xf>
    <xf numFmtId="0" fontId="32" fillId="4" borderId="2" xfId="0" applyNumberFormat="1" applyFont="1" applyFill="1" applyBorder="1" applyAlignment="1">
      <alignment horizontal="center" vertical="center" wrapText="1"/>
    </xf>
    <xf numFmtId="0" fontId="32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4" fillId="3" borderId="2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2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4" fillId="5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2" xfId="0" applyNumberFormat="1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3" fillId="3" borderId="2" xfId="0" applyNumberFormat="1" applyFont="1" applyFill="1" applyBorder="1" applyAlignment="1">
      <alignment horizontal="center" vertical="center"/>
    </xf>
    <xf numFmtId="0" fontId="35" fillId="3" borderId="2" xfId="0" applyNumberFormat="1" applyFont="1" applyFill="1" applyBorder="1" applyAlignment="1" applyProtection="1">
      <alignment horizontal="center" vertical="center" wrapText="1"/>
    </xf>
    <xf numFmtId="0" fontId="35" fillId="3" borderId="4" xfId="0" applyNumberFormat="1" applyFont="1" applyFill="1" applyBorder="1" applyAlignment="1" applyProtection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3" fillId="3" borderId="2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5" fillId="3" borderId="2" xfId="0" applyNumberFormat="1" applyFont="1" applyFill="1" applyBorder="1" applyAlignment="1" applyProtection="1">
      <alignment horizontal="left" vertical="center" wrapText="1"/>
    </xf>
    <xf numFmtId="0" fontId="35" fillId="3" borderId="11" xfId="0" applyNumberFormat="1" applyFont="1" applyFill="1" applyBorder="1" applyAlignment="1" applyProtection="1">
      <alignment horizontal="center" vertical="center"/>
    </xf>
    <xf numFmtId="0" fontId="33" fillId="3" borderId="1" xfId="0" applyNumberFormat="1" applyFont="1" applyFill="1" applyBorder="1" applyAlignment="1" applyProtection="1">
      <alignment horizontal="center" vertical="center" wrapText="1"/>
    </xf>
    <xf numFmtId="0" fontId="33" fillId="3" borderId="4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4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4" fillId="3" borderId="4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33" fillId="7" borderId="2" xfId="0" applyNumberFormat="1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15" fillId="0" borderId="2" xfId="51" applyFont="1" applyBorder="1" applyAlignment="1">
      <alignment horizontal="center" vertical="center" wrapText="1"/>
    </xf>
    <xf numFmtId="0" fontId="33" fillId="3" borderId="2" xfId="5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3" fillId="3" borderId="2" xfId="20" applyFont="1" applyFill="1" applyBorder="1" applyAlignment="1">
      <alignment horizontal="center" vertical="center" wrapText="1"/>
    </xf>
    <xf numFmtId="0" fontId="2" fillId="7" borderId="2" xfId="0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vertical="center" wrapText="1"/>
    </xf>
    <xf numFmtId="0" fontId="33" fillId="3" borderId="1" xfId="2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3" fillId="3" borderId="11" xfId="20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33" fillId="3" borderId="4" xfId="2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/>
    </xf>
    <xf numFmtId="0" fontId="35" fillId="3" borderId="1" xfId="0" applyNumberFormat="1" applyFont="1" applyFill="1" applyBorder="1" applyAlignment="1" applyProtection="1">
      <alignment horizontal="center" vertical="center" wrapText="1"/>
    </xf>
    <xf numFmtId="0" fontId="35" fillId="3" borderId="4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6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34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NumberFormat="1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11" xfId="0" applyNumberFormat="1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5" fillId="3" borderId="1" xfId="0" applyNumberFormat="1" applyFont="1" applyFill="1" applyBorder="1" applyAlignment="1">
      <alignment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7" fillId="3" borderId="0" xfId="0" applyNumberFormat="1" applyFont="1" applyFill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0" fillId="7" borderId="2" xfId="0" applyFill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176" fontId="40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  <xf numFmtId="0" fontId="37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  <cellStyle name="常规 19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35"/>
  <sheetViews>
    <sheetView tabSelected="1" workbookViewId="0">
      <pane ySplit="6" topLeftCell="A7" activePane="bottomLeft" state="frozen"/>
      <selection/>
      <selection pane="bottomLeft" activeCell="E4" sqref="E4:E5"/>
    </sheetView>
  </sheetViews>
  <sheetFormatPr defaultColWidth="9" defaultRowHeight="13.5"/>
  <cols>
    <col min="1" max="1" width="5" customWidth="1"/>
    <col min="2" max="2" width="20.275" customWidth="1"/>
    <col min="3" max="3" width="6.625" customWidth="1"/>
    <col min="4" max="4" width="6.66666666666667" customWidth="1"/>
    <col min="6" max="6" width="12.0833333333333" customWidth="1"/>
    <col min="7" max="7" width="34.725" customWidth="1"/>
    <col min="8" max="8" width="16.25" customWidth="1"/>
    <col min="9" max="9" width="14.9916666666667" customWidth="1"/>
    <col min="10" max="10" width="17.3416666666667" customWidth="1"/>
    <col min="11" max="11" width="14.2166666666667" customWidth="1"/>
    <col min="12" max="12" width="10" customWidth="1"/>
    <col min="13" max="13" width="8.75" customWidth="1"/>
    <col min="14" max="14" width="7.875" customWidth="1"/>
    <col min="15" max="15" width="20.275" customWidth="1"/>
    <col min="16" max="16" width="8.75" customWidth="1"/>
    <col min="17" max="17" width="10.625" customWidth="1"/>
    <col min="18" max="18" width="24.1583333333333" customWidth="1"/>
    <col min="19" max="19" width="9.75" customWidth="1"/>
    <col min="20" max="20" width="10.3166666666667" customWidth="1"/>
    <col min="21" max="21" width="7.625" customWidth="1"/>
    <col min="23" max="23" width="6.73333333333333" customWidth="1"/>
  </cols>
  <sheetData>
    <row r="1" ht="26" customHeight="1" spans="1:2">
      <c r="A1" s="289" t="s">
        <v>0</v>
      </c>
      <c r="B1" s="290"/>
    </row>
    <row r="2" ht="30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26" customHeight="1" spans="1:2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27" t="s">
        <v>2</v>
      </c>
      <c r="T3" s="127"/>
    </row>
    <row r="4" ht="33" customHeight="1" spans="1:21">
      <c r="A4" s="291" t="s">
        <v>3</v>
      </c>
      <c r="B4" s="292" t="s">
        <v>4</v>
      </c>
      <c r="C4" s="292" t="s">
        <v>5</v>
      </c>
      <c r="D4" s="292" t="s">
        <v>6</v>
      </c>
      <c r="E4" s="292" t="s">
        <v>7</v>
      </c>
      <c r="F4" s="292" t="s">
        <v>8</v>
      </c>
      <c r="G4" s="292" t="s">
        <v>9</v>
      </c>
      <c r="H4" s="293" t="s">
        <v>10</v>
      </c>
      <c r="I4" s="344"/>
      <c r="J4" s="345"/>
      <c r="K4" s="293" t="s">
        <v>11</v>
      </c>
      <c r="L4" s="344"/>
      <c r="M4" s="344"/>
      <c r="N4" s="344"/>
      <c r="O4" s="346"/>
      <c r="P4" s="292" t="s">
        <v>12</v>
      </c>
      <c r="Q4" s="292"/>
      <c r="R4" s="292" t="s">
        <v>13</v>
      </c>
      <c r="S4" s="292" t="s">
        <v>14</v>
      </c>
      <c r="T4" s="292" t="s">
        <v>15</v>
      </c>
      <c r="U4" s="292" t="s">
        <v>16</v>
      </c>
    </row>
    <row r="5" ht="40.5" spans="1:21">
      <c r="A5" s="294"/>
      <c r="B5" s="292"/>
      <c r="C5" s="292"/>
      <c r="D5" s="292"/>
      <c r="E5" s="292"/>
      <c r="F5" s="292"/>
      <c r="G5" s="292"/>
      <c r="H5" s="292" t="s">
        <v>17</v>
      </c>
      <c r="I5" s="292" t="s">
        <v>18</v>
      </c>
      <c r="J5" s="292" t="s">
        <v>19</v>
      </c>
      <c r="K5" s="292" t="s">
        <v>20</v>
      </c>
      <c r="L5" s="292" t="s">
        <v>21</v>
      </c>
      <c r="M5" s="292" t="s">
        <v>22</v>
      </c>
      <c r="N5" s="292" t="s">
        <v>23</v>
      </c>
      <c r="O5" s="347" t="s">
        <v>24</v>
      </c>
      <c r="P5" s="292" t="s">
        <v>25</v>
      </c>
      <c r="Q5" s="292" t="s">
        <v>26</v>
      </c>
      <c r="R5" s="292"/>
      <c r="S5" s="292"/>
      <c r="T5" s="292"/>
      <c r="U5" s="292"/>
    </row>
    <row r="6" ht="43" customHeight="1" spans="1:21">
      <c r="A6" s="10"/>
      <c r="B6" s="295" t="s">
        <v>27</v>
      </c>
      <c r="C6" s="295"/>
      <c r="D6" s="295"/>
      <c r="E6" s="295"/>
      <c r="F6" s="295"/>
      <c r="G6" s="295"/>
      <c r="H6" s="296">
        <f>H47+H7+H232</f>
        <v>149734.1</v>
      </c>
      <c r="I6" s="296">
        <f t="shared" ref="I6:N6" si="0">I47+I7+I232</f>
        <v>110840.42</v>
      </c>
      <c r="J6" s="296">
        <f>SUM(K6:N6)</f>
        <v>38893.68</v>
      </c>
      <c r="K6" s="296">
        <f t="shared" si="0"/>
        <v>28928.89</v>
      </c>
      <c r="L6" s="296">
        <f t="shared" si="0"/>
        <v>4686.79</v>
      </c>
      <c r="M6" s="296">
        <f t="shared" si="0"/>
        <v>4898</v>
      </c>
      <c r="N6" s="296">
        <f t="shared" si="0"/>
        <v>380</v>
      </c>
      <c r="O6" s="101"/>
      <c r="P6" s="10"/>
      <c r="Q6" s="10"/>
      <c r="R6" s="10"/>
      <c r="S6" s="10"/>
      <c r="T6" s="10"/>
      <c r="U6" s="110"/>
    </row>
    <row r="7" customFormat="1" ht="54" customHeight="1" spans="1:21">
      <c r="A7" s="14"/>
      <c r="B7" s="15" t="s">
        <v>28</v>
      </c>
      <c r="C7" s="15"/>
      <c r="D7" s="15"/>
      <c r="E7" s="15"/>
      <c r="F7" s="15"/>
      <c r="G7" s="16"/>
      <c r="H7" s="297">
        <f>H8+H10+H18+H44</f>
        <v>5312.3419</v>
      </c>
      <c r="I7" s="297">
        <f t="shared" ref="I7:N7" si="1">I8+I10+I18+I44</f>
        <v>0</v>
      </c>
      <c r="J7" s="297">
        <f t="shared" si="1"/>
        <v>5312.3419</v>
      </c>
      <c r="K7" s="297">
        <f t="shared" si="1"/>
        <v>5202.3419</v>
      </c>
      <c r="L7" s="297">
        <f t="shared" si="1"/>
        <v>0</v>
      </c>
      <c r="M7" s="297">
        <f t="shared" si="1"/>
        <v>110</v>
      </c>
      <c r="N7" s="297">
        <f t="shared" si="1"/>
        <v>0</v>
      </c>
      <c r="O7" s="68"/>
      <c r="P7" s="102"/>
      <c r="Q7" s="128"/>
      <c r="R7" s="129"/>
      <c r="S7" s="68"/>
      <c r="T7" s="68"/>
      <c r="U7" s="110"/>
    </row>
    <row r="8" customFormat="1" ht="54" customHeight="1" spans="1:21">
      <c r="A8" s="18"/>
      <c r="B8" s="19" t="s">
        <v>29</v>
      </c>
      <c r="C8" s="19"/>
      <c r="D8" s="19"/>
      <c r="E8" s="19"/>
      <c r="F8" s="19"/>
      <c r="G8" s="20"/>
      <c r="H8" s="298">
        <f t="shared" ref="H8:N8" si="2">SUM(H9)</f>
        <v>1790</v>
      </c>
      <c r="I8" s="298">
        <f t="shared" si="2"/>
        <v>0</v>
      </c>
      <c r="J8" s="298">
        <f t="shared" si="2"/>
        <v>1790</v>
      </c>
      <c r="K8" s="298">
        <f t="shared" si="2"/>
        <v>1790</v>
      </c>
      <c r="L8" s="298">
        <f t="shared" si="2"/>
        <v>0</v>
      </c>
      <c r="M8" s="298">
        <f t="shared" si="2"/>
        <v>0</v>
      </c>
      <c r="N8" s="298">
        <f t="shared" si="2"/>
        <v>0</v>
      </c>
      <c r="O8" s="103"/>
      <c r="P8" s="104"/>
      <c r="Q8" s="130"/>
      <c r="R8" s="131"/>
      <c r="S8" s="103"/>
      <c r="T8" s="103"/>
      <c r="U8" s="110"/>
    </row>
    <row r="9" s="1" customFormat="1" ht="66" customHeight="1" spans="1:21">
      <c r="A9" s="299">
        <v>1</v>
      </c>
      <c r="B9" s="299" t="s">
        <v>30</v>
      </c>
      <c r="C9" s="299" t="s">
        <v>31</v>
      </c>
      <c r="D9" s="299" t="s">
        <v>32</v>
      </c>
      <c r="E9" s="299" t="s">
        <v>33</v>
      </c>
      <c r="F9" s="299" t="s">
        <v>34</v>
      </c>
      <c r="G9" s="299" t="s">
        <v>35</v>
      </c>
      <c r="H9" s="299">
        <v>1790</v>
      </c>
      <c r="I9" s="348"/>
      <c r="J9" s="299">
        <v>1790</v>
      </c>
      <c r="K9" s="299">
        <v>1790</v>
      </c>
      <c r="L9" s="348"/>
      <c r="M9" s="348"/>
      <c r="N9" s="348"/>
      <c r="O9" s="306" t="s">
        <v>36</v>
      </c>
      <c r="P9" s="299" t="s">
        <v>37</v>
      </c>
      <c r="Q9" s="299" t="s">
        <v>38</v>
      </c>
      <c r="R9" s="299" t="s">
        <v>39</v>
      </c>
      <c r="S9" s="299" t="s">
        <v>33</v>
      </c>
      <c r="T9" s="299" t="s">
        <v>40</v>
      </c>
      <c r="U9" s="23" t="s">
        <v>41</v>
      </c>
    </row>
    <row r="10" s="1" customFormat="1" ht="66" customHeight="1" spans="1:21">
      <c r="A10" s="22"/>
      <c r="B10" s="19" t="s">
        <v>42</v>
      </c>
      <c r="C10" s="19"/>
      <c r="D10" s="19"/>
      <c r="E10" s="19"/>
      <c r="F10" s="19"/>
      <c r="G10" s="20"/>
      <c r="H10" s="298">
        <f>SUM(H11:H17)</f>
        <v>705.2</v>
      </c>
      <c r="I10" s="298">
        <f t="shared" ref="I10:N10" si="3">SUM(I11:I17)</f>
        <v>0</v>
      </c>
      <c r="J10" s="298">
        <f t="shared" si="3"/>
        <v>705.2</v>
      </c>
      <c r="K10" s="298">
        <f t="shared" si="3"/>
        <v>705.2</v>
      </c>
      <c r="L10" s="298">
        <f t="shared" si="3"/>
        <v>0</v>
      </c>
      <c r="M10" s="298">
        <f t="shared" si="3"/>
        <v>0</v>
      </c>
      <c r="N10" s="298">
        <f t="shared" si="3"/>
        <v>0</v>
      </c>
      <c r="O10" s="103"/>
      <c r="P10" s="104"/>
      <c r="Q10" s="130"/>
      <c r="R10" s="131"/>
      <c r="S10" s="103"/>
      <c r="T10" s="103"/>
      <c r="U10" s="23" t="s">
        <v>41</v>
      </c>
    </row>
    <row r="11" s="1" customFormat="1" ht="66" customHeight="1" spans="1:21">
      <c r="A11" s="299">
        <v>2</v>
      </c>
      <c r="B11" s="300" t="s">
        <v>43</v>
      </c>
      <c r="C11" s="301" t="s">
        <v>44</v>
      </c>
      <c r="D11" s="301" t="s">
        <v>45</v>
      </c>
      <c r="E11" s="301" t="s">
        <v>33</v>
      </c>
      <c r="F11" s="301" t="s">
        <v>46</v>
      </c>
      <c r="G11" s="300" t="s">
        <v>47</v>
      </c>
      <c r="H11" s="302">
        <f t="shared" ref="H11:H17" si="4">SUM(I11:J11)</f>
        <v>40.9</v>
      </c>
      <c r="I11" s="302"/>
      <c r="J11" s="349">
        <f t="shared" ref="J11:J17" si="5">SUM(K11:N11)</f>
        <v>40.9</v>
      </c>
      <c r="K11" s="349">
        <v>40.9</v>
      </c>
      <c r="L11" s="302"/>
      <c r="M11" s="302"/>
      <c r="N11" s="302"/>
      <c r="O11" s="300" t="s">
        <v>48</v>
      </c>
      <c r="P11" s="302">
        <v>2022.4</v>
      </c>
      <c r="Q11" s="302">
        <v>2022.12</v>
      </c>
      <c r="R11" s="302" t="s">
        <v>49</v>
      </c>
      <c r="S11" s="301" t="s">
        <v>33</v>
      </c>
      <c r="T11" s="301" t="s">
        <v>40</v>
      </c>
      <c r="U11" s="23" t="s">
        <v>41</v>
      </c>
    </row>
    <row r="12" s="1" customFormat="1" ht="66" customHeight="1" spans="1:21">
      <c r="A12" s="299">
        <v>3</v>
      </c>
      <c r="B12" s="300" t="s">
        <v>50</v>
      </c>
      <c r="C12" s="301" t="s">
        <v>44</v>
      </c>
      <c r="D12" s="301" t="s">
        <v>45</v>
      </c>
      <c r="E12" s="301" t="s">
        <v>33</v>
      </c>
      <c r="F12" s="301" t="s">
        <v>46</v>
      </c>
      <c r="G12" s="300" t="s">
        <v>51</v>
      </c>
      <c r="H12" s="302">
        <f t="shared" si="4"/>
        <v>10</v>
      </c>
      <c r="I12" s="302"/>
      <c r="J12" s="349">
        <f t="shared" si="5"/>
        <v>10</v>
      </c>
      <c r="K12" s="349">
        <v>10</v>
      </c>
      <c r="L12" s="302"/>
      <c r="M12" s="302"/>
      <c r="N12" s="302"/>
      <c r="O12" s="300" t="s">
        <v>48</v>
      </c>
      <c r="P12" s="302">
        <v>2022.4</v>
      </c>
      <c r="Q12" s="302">
        <v>2022.12</v>
      </c>
      <c r="R12" s="302" t="s">
        <v>49</v>
      </c>
      <c r="S12" s="301" t="s">
        <v>33</v>
      </c>
      <c r="T12" s="301" t="s">
        <v>40</v>
      </c>
      <c r="U12" s="23" t="s">
        <v>41</v>
      </c>
    </row>
    <row r="13" s="1" customFormat="1" ht="66" customHeight="1" spans="1:21">
      <c r="A13" s="299">
        <v>4</v>
      </c>
      <c r="B13" s="300" t="s">
        <v>52</v>
      </c>
      <c r="C13" s="301" t="s">
        <v>44</v>
      </c>
      <c r="D13" s="301" t="s">
        <v>45</v>
      </c>
      <c r="E13" s="301" t="s">
        <v>53</v>
      </c>
      <c r="F13" s="301" t="s">
        <v>54</v>
      </c>
      <c r="G13" s="300" t="s">
        <v>55</v>
      </c>
      <c r="H13" s="302">
        <f t="shared" si="4"/>
        <v>300</v>
      </c>
      <c r="I13" s="302"/>
      <c r="J13" s="349">
        <f t="shared" si="5"/>
        <v>300</v>
      </c>
      <c r="K13" s="349">
        <v>300</v>
      </c>
      <c r="L13" s="302"/>
      <c r="M13" s="302"/>
      <c r="N13" s="302"/>
      <c r="O13" s="300" t="s">
        <v>48</v>
      </c>
      <c r="P13" s="302">
        <v>2022.4</v>
      </c>
      <c r="Q13" s="302">
        <v>2022.12</v>
      </c>
      <c r="R13" s="302" t="s">
        <v>56</v>
      </c>
      <c r="S13" s="301" t="s">
        <v>33</v>
      </c>
      <c r="T13" s="301" t="s">
        <v>40</v>
      </c>
      <c r="U13" s="23" t="s">
        <v>41</v>
      </c>
    </row>
    <row r="14" s="1" customFormat="1" ht="66" customHeight="1" spans="1:21">
      <c r="A14" s="299">
        <v>5</v>
      </c>
      <c r="B14" s="300" t="s">
        <v>57</v>
      </c>
      <c r="C14" s="301" t="s">
        <v>44</v>
      </c>
      <c r="D14" s="301" t="s">
        <v>45</v>
      </c>
      <c r="E14" s="301" t="s">
        <v>33</v>
      </c>
      <c r="F14" s="301" t="s">
        <v>58</v>
      </c>
      <c r="G14" s="300" t="s">
        <v>59</v>
      </c>
      <c r="H14" s="302">
        <f t="shared" si="4"/>
        <v>30</v>
      </c>
      <c r="I14" s="302"/>
      <c r="J14" s="349">
        <f t="shared" si="5"/>
        <v>30</v>
      </c>
      <c r="K14" s="349">
        <v>30</v>
      </c>
      <c r="L14" s="302"/>
      <c r="M14" s="302"/>
      <c r="N14" s="302"/>
      <c r="O14" s="300" t="s">
        <v>48</v>
      </c>
      <c r="P14" s="302">
        <v>2022.4</v>
      </c>
      <c r="Q14" s="302">
        <v>2022.12</v>
      </c>
      <c r="R14" s="302" t="s">
        <v>60</v>
      </c>
      <c r="S14" s="301" t="s">
        <v>33</v>
      </c>
      <c r="T14" s="301" t="s">
        <v>40</v>
      </c>
      <c r="U14" s="23" t="s">
        <v>41</v>
      </c>
    </row>
    <row r="15" s="1" customFormat="1" ht="66" customHeight="1" spans="1:21">
      <c r="A15" s="299">
        <v>6</v>
      </c>
      <c r="B15" s="300" t="s">
        <v>61</v>
      </c>
      <c r="C15" s="301" t="s">
        <v>44</v>
      </c>
      <c r="D15" s="301" t="s">
        <v>45</v>
      </c>
      <c r="E15" s="301" t="s">
        <v>62</v>
      </c>
      <c r="F15" s="301" t="s">
        <v>63</v>
      </c>
      <c r="G15" s="300" t="s">
        <v>64</v>
      </c>
      <c r="H15" s="302">
        <f t="shared" si="4"/>
        <v>65.3</v>
      </c>
      <c r="I15" s="302"/>
      <c r="J15" s="349">
        <f t="shared" si="5"/>
        <v>65.3</v>
      </c>
      <c r="K15" s="349">
        <v>65.3</v>
      </c>
      <c r="L15" s="302"/>
      <c r="M15" s="302"/>
      <c r="N15" s="302"/>
      <c r="O15" s="300" t="s">
        <v>48</v>
      </c>
      <c r="P15" s="302">
        <v>2022.4</v>
      </c>
      <c r="Q15" s="302">
        <v>2022.12</v>
      </c>
      <c r="R15" s="302" t="s">
        <v>65</v>
      </c>
      <c r="S15" s="301" t="s">
        <v>33</v>
      </c>
      <c r="T15" s="301" t="s">
        <v>40</v>
      </c>
      <c r="U15" s="23" t="s">
        <v>41</v>
      </c>
    </row>
    <row r="16" s="1" customFormat="1" ht="66" customHeight="1" spans="1:21">
      <c r="A16" s="299">
        <v>7</v>
      </c>
      <c r="B16" s="300" t="s">
        <v>66</v>
      </c>
      <c r="C16" s="301" t="s">
        <v>44</v>
      </c>
      <c r="D16" s="301" t="s">
        <v>45</v>
      </c>
      <c r="E16" s="301" t="s">
        <v>33</v>
      </c>
      <c r="F16" s="301" t="s">
        <v>67</v>
      </c>
      <c r="G16" s="300" t="s">
        <v>68</v>
      </c>
      <c r="H16" s="302">
        <f t="shared" si="4"/>
        <v>109</v>
      </c>
      <c r="I16" s="302"/>
      <c r="J16" s="349">
        <f t="shared" si="5"/>
        <v>109</v>
      </c>
      <c r="K16" s="349">
        <v>109</v>
      </c>
      <c r="L16" s="302"/>
      <c r="M16" s="302"/>
      <c r="N16" s="302"/>
      <c r="O16" s="300" t="s">
        <v>48</v>
      </c>
      <c r="P16" s="302">
        <v>2022.4</v>
      </c>
      <c r="Q16" s="302">
        <v>2022.12</v>
      </c>
      <c r="R16" s="302" t="s">
        <v>69</v>
      </c>
      <c r="S16" s="301" t="s">
        <v>33</v>
      </c>
      <c r="T16" s="301" t="s">
        <v>40</v>
      </c>
      <c r="U16" s="23" t="s">
        <v>41</v>
      </c>
    </row>
    <row r="17" s="1" customFormat="1" ht="66" customHeight="1" spans="1:21">
      <c r="A17" s="299">
        <v>8</v>
      </c>
      <c r="B17" s="300" t="s">
        <v>70</v>
      </c>
      <c r="C17" s="301" t="s">
        <v>44</v>
      </c>
      <c r="D17" s="301" t="s">
        <v>45</v>
      </c>
      <c r="E17" s="301" t="s">
        <v>33</v>
      </c>
      <c r="F17" s="301" t="s">
        <v>71</v>
      </c>
      <c r="G17" s="300" t="s">
        <v>72</v>
      </c>
      <c r="H17" s="302">
        <f t="shared" si="4"/>
        <v>150</v>
      </c>
      <c r="I17" s="302"/>
      <c r="J17" s="349">
        <f t="shared" si="5"/>
        <v>150</v>
      </c>
      <c r="K17" s="349">
        <v>150</v>
      </c>
      <c r="L17" s="302"/>
      <c r="M17" s="302"/>
      <c r="N17" s="302"/>
      <c r="O17" s="300" t="s">
        <v>48</v>
      </c>
      <c r="P17" s="301">
        <v>2022.3</v>
      </c>
      <c r="Q17" s="301">
        <v>2022.12</v>
      </c>
      <c r="R17" s="302" t="s">
        <v>73</v>
      </c>
      <c r="S17" s="301" t="s">
        <v>33</v>
      </c>
      <c r="T17" s="301" t="s">
        <v>40</v>
      </c>
      <c r="U17" s="23" t="s">
        <v>41</v>
      </c>
    </row>
    <row r="18" s="1" customFormat="1" ht="60" customHeight="1" spans="1:21">
      <c r="A18" s="22"/>
      <c r="B18" s="19" t="s">
        <v>74</v>
      </c>
      <c r="C18" s="19"/>
      <c r="D18" s="19"/>
      <c r="E18" s="19"/>
      <c r="F18" s="19"/>
      <c r="G18" s="20"/>
      <c r="H18" s="298">
        <f>SUM(H19:H43)</f>
        <v>2410.1419</v>
      </c>
      <c r="I18" s="298">
        <f t="shared" ref="I18:N18" si="6">SUM(I19:I43)</f>
        <v>0</v>
      </c>
      <c r="J18" s="298">
        <f t="shared" si="6"/>
        <v>2410.1419</v>
      </c>
      <c r="K18" s="298">
        <f t="shared" si="6"/>
        <v>2300.1419</v>
      </c>
      <c r="L18" s="298">
        <f t="shared" si="6"/>
        <v>0</v>
      </c>
      <c r="M18" s="298">
        <f t="shared" si="6"/>
        <v>110</v>
      </c>
      <c r="N18" s="298">
        <f t="shared" si="6"/>
        <v>0</v>
      </c>
      <c r="O18" s="103"/>
      <c r="P18" s="104"/>
      <c r="Q18" s="130"/>
      <c r="R18" s="131"/>
      <c r="S18" s="103"/>
      <c r="T18" s="103"/>
      <c r="U18" s="23" t="s">
        <v>41</v>
      </c>
    </row>
    <row r="19" s="1" customFormat="1" ht="84" customHeight="1" spans="1:21">
      <c r="A19" s="299">
        <v>9</v>
      </c>
      <c r="B19" s="303" t="s">
        <v>75</v>
      </c>
      <c r="C19" s="299" t="s">
        <v>44</v>
      </c>
      <c r="D19" s="299" t="s">
        <v>76</v>
      </c>
      <c r="E19" s="301" t="s">
        <v>33</v>
      </c>
      <c r="F19" s="304" t="s">
        <v>77</v>
      </c>
      <c r="G19" s="304" t="s">
        <v>78</v>
      </c>
      <c r="H19" s="302">
        <v>87.98</v>
      </c>
      <c r="I19" s="302"/>
      <c r="J19" s="302">
        <v>87.98</v>
      </c>
      <c r="K19" s="302">
        <v>87.98</v>
      </c>
      <c r="L19" s="302"/>
      <c r="M19" s="302"/>
      <c r="N19" s="302"/>
      <c r="O19" s="306" t="s">
        <v>36</v>
      </c>
      <c r="P19" s="299">
        <v>2022.3</v>
      </c>
      <c r="Q19" s="299">
        <v>2022.12</v>
      </c>
      <c r="R19" s="301" t="s">
        <v>79</v>
      </c>
      <c r="S19" s="299" t="s">
        <v>33</v>
      </c>
      <c r="T19" s="299" t="s">
        <v>40</v>
      </c>
      <c r="U19" s="23" t="s">
        <v>41</v>
      </c>
    </row>
    <row r="20" s="1" customFormat="1" ht="96" customHeight="1" spans="1:21">
      <c r="A20" s="299">
        <v>10</v>
      </c>
      <c r="B20" s="305" t="s">
        <v>80</v>
      </c>
      <c r="C20" s="299" t="s">
        <v>44</v>
      </c>
      <c r="D20" s="299" t="s">
        <v>76</v>
      </c>
      <c r="E20" s="299" t="s">
        <v>33</v>
      </c>
      <c r="F20" s="306" t="s">
        <v>81</v>
      </c>
      <c r="G20" s="305" t="s">
        <v>82</v>
      </c>
      <c r="H20" s="307">
        <f>SUM(I20:J20)</f>
        <v>61.4</v>
      </c>
      <c r="I20" s="307"/>
      <c r="J20" s="350">
        <f>SUM(K20:N20)</f>
        <v>61.4</v>
      </c>
      <c r="K20" s="350">
        <v>61.4</v>
      </c>
      <c r="L20" s="307"/>
      <c r="M20" s="307"/>
      <c r="N20" s="307"/>
      <c r="O20" s="305" t="s">
        <v>48</v>
      </c>
      <c r="P20" s="299">
        <v>2022.3</v>
      </c>
      <c r="Q20" s="299">
        <v>2022.12</v>
      </c>
      <c r="R20" s="314" t="s">
        <v>83</v>
      </c>
      <c r="S20" s="299" t="s">
        <v>33</v>
      </c>
      <c r="T20" s="299" t="s">
        <v>40</v>
      </c>
      <c r="U20" s="23" t="s">
        <v>41</v>
      </c>
    </row>
    <row r="21" s="1" customFormat="1" ht="57" customHeight="1" spans="1:21">
      <c r="A21" s="299">
        <v>11</v>
      </c>
      <c r="B21" s="305" t="s">
        <v>84</v>
      </c>
      <c r="C21" s="299" t="s">
        <v>44</v>
      </c>
      <c r="D21" s="299" t="s">
        <v>76</v>
      </c>
      <c r="E21" s="299" t="s">
        <v>33</v>
      </c>
      <c r="F21" s="306" t="s">
        <v>85</v>
      </c>
      <c r="G21" s="305" t="s">
        <v>86</v>
      </c>
      <c r="H21" s="307">
        <f>SUM(I21:J21)</f>
        <v>73.4</v>
      </c>
      <c r="I21" s="307"/>
      <c r="J21" s="350">
        <f>SUM(K21:N21)</f>
        <v>73.4</v>
      </c>
      <c r="K21" s="350">
        <v>73.4</v>
      </c>
      <c r="L21" s="307"/>
      <c r="M21" s="307"/>
      <c r="N21" s="307"/>
      <c r="O21" s="305" t="s">
        <v>48</v>
      </c>
      <c r="P21" s="299">
        <v>2022.3</v>
      </c>
      <c r="Q21" s="299">
        <v>2022.12</v>
      </c>
      <c r="R21" s="314" t="s">
        <v>87</v>
      </c>
      <c r="S21" s="299" t="s">
        <v>33</v>
      </c>
      <c r="T21" s="299" t="s">
        <v>40</v>
      </c>
      <c r="U21" s="23" t="s">
        <v>41</v>
      </c>
    </row>
    <row r="22" s="1" customFormat="1" ht="72" customHeight="1" spans="1:21">
      <c r="A22" s="308">
        <v>12</v>
      </c>
      <c r="B22" s="309" t="s">
        <v>88</v>
      </c>
      <c r="C22" s="309" t="s">
        <v>44</v>
      </c>
      <c r="D22" s="309" t="s">
        <v>76</v>
      </c>
      <c r="E22" s="308" t="s">
        <v>89</v>
      </c>
      <c r="F22" s="308" t="s">
        <v>90</v>
      </c>
      <c r="G22" s="308" t="s">
        <v>91</v>
      </c>
      <c r="H22" s="307">
        <v>90</v>
      </c>
      <c r="I22" s="307"/>
      <c r="J22" s="350">
        <v>90</v>
      </c>
      <c r="K22" s="350">
        <v>90</v>
      </c>
      <c r="L22" s="307"/>
      <c r="M22" s="307"/>
      <c r="N22" s="307"/>
      <c r="O22" s="305" t="s">
        <v>48</v>
      </c>
      <c r="P22" s="308">
        <v>2022.4</v>
      </c>
      <c r="Q22" s="308">
        <v>2022.12</v>
      </c>
      <c r="R22" s="308" t="s">
        <v>92</v>
      </c>
      <c r="S22" s="308" t="s">
        <v>89</v>
      </c>
      <c r="T22" s="308" t="s">
        <v>93</v>
      </c>
      <c r="U22" s="23" t="s">
        <v>41</v>
      </c>
    </row>
    <row r="23" s="1" customFormat="1" ht="51" customHeight="1" spans="1:21">
      <c r="A23" s="310"/>
      <c r="B23" s="311"/>
      <c r="C23" s="311"/>
      <c r="D23" s="311"/>
      <c r="E23" s="310"/>
      <c r="F23" s="310"/>
      <c r="G23" s="310"/>
      <c r="H23" s="312">
        <v>110</v>
      </c>
      <c r="I23" s="314"/>
      <c r="J23" s="351">
        <v>110</v>
      </c>
      <c r="K23" s="314"/>
      <c r="L23" s="314"/>
      <c r="M23" s="314">
        <v>110</v>
      </c>
      <c r="N23" s="314"/>
      <c r="O23" s="301" t="s">
        <v>94</v>
      </c>
      <c r="P23" s="310"/>
      <c r="Q23" s="310"/>
      <c r="R23" s="310"/>
      <c r="S23" s="310"/>
      <c r="T23" s="310"/>
      <c r="U23" s="23" t="s">
        <v>41</v>
      </c>
    </row>
    <row r="24" s="1" customFormat="1" ht="77" customHeight="1" spans="1:21">
      <c r="A24" s="301">
        <v>13</v>
      </c>
      <c r="B24" s="300" t="s">
        <v>95</v>
      </c>
      <c r="C24" s="301" t="s">
        <v>44</v>
      </c>
      <c r="D24" s="301" t="s">
        <v>76</v>
      </c>
      <c r="E24" s="301" t="s">
        <v>33</v>
      </c>
      <c r="F24" s="300" t="s">
        <v>96</v>
      </c>
      <c r="G24" s="300" t="s">
        <v>97</v>
      </c>
      <c r="H24" s="300">
        <v>36</v>
      </c>
      <c r="I24" s="352"/>
      <c r="J24" s="302">
        <v>36</v>
      </c>
      <c r="K24" s="302">
        <v>36</v>
      </c>
      <c r="L24" s="352"/>
      <c r="M24" s="352"/>
      <c r="N24" s="352"/>
      <c r="O24" s="301" t="s">
        <v>36</v>
      </c>
      <c r="P24" s="301">
        <v>2022.3</v>
      </c>
      <c r="Q24" s="301">
        <v>2022.12</v>
      </c>
      <c r="R24" s="301" t="s">
        <v>98</v>
      </c>
      <c r="S24" s="301" t="s">
        <v>33</v>
      </c>
      <c r="T24" s="301" t="s">
        <v>40</v>
      </c>
      <c r="U24" s="23" t="s">
        <v>41</v>
      </c>
    </row>
    <row r="25" s="1" customFormat="1" ht="73" customHeight="1" spans="1:21">
      <c r="A25" s="301">
        <v>14</v>
      </c>
      <c r="B25" s="301" t="s">
        <v>99</v>
      </c>
      <c r="C25" s="301" t="s">
        <v>44</v>
      </c>
      <c r="D25" s="301" t="s">
        <v>76</v>
      </c>
      <c r="E25" s="301" t="s">
        <v>33</v>
      </c>
      <c r="F25" s="301" t="s">
        <v>46</v>
      </c>
      <c r="G25" s="52" t="s">
        <v>100</v>
      </c>
      <c r="H25" s="313">
        <v>72.38</v>
      </c>
      <c r="I25" s="352"/>
      <c r="J25" s="313">
        <v>72.38</v>
      </c>
      <c r="K25" s="313">
        <v>72.38</v>
      </c>
      <c r="L25" s="352"/>
      <c r="M25" s="352"/>
      <c r="N25" s="352"/>
      <c r="O25" s="301" t="s">
        <v>36</v>
      </c>
      <c r="P25" s="301">
        <v>2022.3</v>
      </c>
      <c r="Q25" s="301">
        <v>2022.12</v>
      </c>
      <c r="R25" s="301" t="s">
        <v>101</v>
      </c>
      <c r="S25" s="301" t="s">
        <v>33</v>
      </c>
      <c r="T25" s="301" t="s">
        <v>40</v>
      </c>
      <c r="U25" s="23" t="s">
        <v>41</v>
      </c>
    </row>
    <row r="26" s="1" customFormat="1" ht="65" customHeight="1" spans="1:21">
      <c r="A26" s="301">
        <v>15</v>
      </c>
      <c r="B26" s="301" t="s">
        <v>102</v>
      </c>
      <c r="C26" s="301" t="s">
        <v>44</v>
      </c>
      <c r="D26" s="301" t="s">
        <v>76</v>
      </c>
      <c r="E26" s="301" t="s">
        <v>33</v>
      </c>
      <c r="F26" s="301" t="s">
        <v>103</v>
      </c>
      <c r="G26" s="52" t="s">
        <v>104</v>
      </c>
      <c r="H26" s="313">
        <v>37.9</v>
      </c>
      <c r="I26" s="352"/>
      <c r="J26" s="302">
        <v>37.9</v>
      </c>
      <c r="K26" s="302">
        <v>37.9</v>
      </c>
      <c r="L26" s="352"/>
      <c r="M26" s="352"/>
      <c r="N26" s="352"/>
      <c r="O26" s="301" t="s">
        <v>36</v>
      </c>
      <c r="P26" s="301">
        <v>2022.3</v>
      </c>
      <c r="Q26" s="301">
        <v>2022.12</v>
      </c>
      <c r="R26" s="301" t="s">
        <v>105</v>
      </c>
      <c r="S26" s="301" t="s">
        <v>33</v>
      </c>
      <c r="T26" s="301" t="s">
        <v>40</v>
      </c>
      <c r="U26" s="23" t="s">
        <v>41</v>
      </c>
    </row>
    <row r="27" s="1" customFormat="1" ht="54" customHeight="1" spans="1:21">
      <c r="A27" s="299">
        <v>16</v>
      </c>
      <c r="B27" s="301" t="s">
        <v>106</v>
      </c>
      <c r="C27" s="301" t="s">
        <v>44</v>
      </c>
      <c r="D27" s="301" t="s">
        <v>76</v>
      </c>
      <c r="E27" s="301" t="s">
        <v>33</v>
      </c>
      <c r="F27" s="301" t="s">
        <v>85</v>
      </c>
      <c r="G27" s="301" t="s">
        <v>107</v>
      </c>
      <c r="H27" s="313">
        <v>23.6</v>
      </c>
      <c r="I27" s="352"/>
      <c r="J27" s="302">
        <v>23.6</v>
      </c>
      <c r="K27" s="302">
        <v>23.6</v>
      </c>
      <c r="L27" s="352"/>
      <c r="M27" s="352"/>
      <c r="N27" s="352"/>
      <c r="O27" s="301" t="s">
        <v>36</v>
      </c>
      <c r="P27" s="301">
        <v>2022.3</v>
      </c>
      <c r="Q27" s="301">
        <v>2022.12</v>
      </c>
      <c r="R27" s="301" t="s">
        <v>108</v>
      </c>
      <c r="S27" s="301" t="s">
        <v>33</v>
      </c>
      <c r="T27" s="301" t="s">
        <v>40</v>
      </c>
      <c r="U27" s="23" t="s">
        <v>41</v>
      </c>
    </row>
    <row r="28" s="1" customFormat="1" ht="67" customHeight="1" spans="1:21">
      <c r="A28" s="299">
        <v>17</v>
      </c>
      <c r="B28" s="300" t="s">
        <v>109</v>
      </c>
      <c r="C28" s="301" t="s">
        <v>44</v>
      </c>
      <c r="D28" s="300" t="s">
        <v>76</v>
      </c>
      <c r="E28" s="301" t="s">
        <v>33</v>
      </c>
      <c r="F28" s="300" t="s">
        <v>110</v>
      </c>
      <c r="G28" s="300" t="s">
        <v>111</v>
      </c>
      <c r="H28" s="300">
        <v>20</v>
      </c>
      <c r="I28" s="352"/>
      <c r="J28" s="302">
        <v>20</v>
      </c>
      <c r="K28" s="302">
        <v>20</v>
      </c>
      <c r="L28" s="352"/>
      <c r="M28" s="352"/>
      <c r="N28" s="352"/>
      <c r="O28" s="301" t="s">
        <v>36</v>
      </c>
      <c r="P28" s="301">
        <v>2022.3</v>
      </c>
      <c r="Q28" s="301">
        <v>2022.12</v>
      </c>
      <c r="R28" s="301" t="s">
        <v>112</v>
      </c>
      <c r="S28" s="301" t="s">
        <v>33</v>
      </c>
      <c r="T28" s="301" t="s">
        <v>40</v>
      </c>
      <c r="U28" s="23" t="s">
        <v>41</v>
      </c>
    </row>
    <row r="29" s="1" customFormat="1" ht="79" customHeight="1" spans="1:21">
      <c r="A29" s="299">
        <v>18</v>
      </c>
      <c r="B29" s="299" t="s">
        <v>113</v>
      </c>
      <c r="C29" s="299" t="s">
        <v>44</v>
      </c>
      <c r="D29" s="299" t="s">
        <v>76</v>
      </c>
      <c r="E29" s="299" t="s">
        <v>114</v>
      </c>
      <c r="F29" s="299" t="s">
        <v>115</v>
      </c>
      <c r="G29" s="299" t="s">
        <v>116</v>
      </c>
      <c r="H29" s="314">
        <v>28.3</v>
      </c>
      <c r="I29" s="353"/>
      <c r="J29" s="314">
        <v>28.3</v>
      </c>
      <c r="K29" s="314">
        <v>28.3</v>
      </c>
      <c r="L29" s="348"/>
      <c r="M29" s="348"/>
      <c r="N29" s="348"/>
      <c r="O29" s="306" t="s">
        <v>36</v>
      </c>
      <c r="P29" s="299">
        <v>2022.3</v>
      </c>
      <c r="Q29" s="299">
        <v>2022.12</v>
      </c>
      <c r="R29" s="299" t="s">
        <v>117</v>
      </c>
      <c r="S29" s="299" t="s">
        <v>114</v>
      </c>
      <c r="T29" s="299" t="s">
        <v>118</v>
      </c>
      <c r="U29" s="23" t="s">
        <v>41</v>
      </c>
    </row>
    <row r="30" s="1" customFormat="1" ht="91" customHeight="1" spans="1:21">
      <c r="A30" s="299">
        <v>19</v>
      </c>
      <c r="B30" s="299" t="s">
        <v>119</v>
      </c>
      <c r="C30" s="299" t="s">
        <v>44</v>
      </c>
      <c r="D30" s="299" t="s">
        <v>76</v>
      </c>
      <c r="E30" s="299" t="s">
        <v>114</v>
      </c>
      <c r="F30" s="299" t="s">
        <v>120</v>
      </c>
      <c r="G30" s="299" t="s">
        <v>121</v>
      </c>
      <c r="H30" s="314">
        <v>61.2</v>
      </c>
      <c r="I30" s="353"/>
      <c r="J30" s="314">
        <v>61.2</v>
      </c>
      <c r="K30" s="314">
        <v>61.2</v>
      </c>
      <c r="L30" s="348"/>
      <c r="M30" s="348"/>
      <c r="N30" s="348"/>
      <c r="O30" s="306" t="s">
        <v>36</v>
      </c>
      <c r="P30" s="299">
        <v>2022.3</v>
      </c>
      <c r="Q30" s="299">
        <v>2022.12</v>
      </c>
      <c r="R30" s="299" t="s">
        <v>117</v>
      </c>
      <c r="S30" s="299" t="s">
        <v>114</v>
      </c>
      <c r="T30" s="299" t="s">
        <v>118</v>
      </c>
      <c r="U30" s="23" t="s">
        <v>41</v>
      </c>
    </row>
    <row r="31" s="1" customFormat="1" ht="114" customHeight="1" spans="1:21">
      <c r="A31" s="299">
        <v>20</v>
      </c>
      <c r="B31" s="315" t="s">
        <v>122</v>
      </c>
      <c r="C31" s="315" t="s">
        <v>123</v>
      </c>
      <c r="D31" s="315" t="s">
        <v>76</v>
      </c>
      <c r="E31" s="315" t="s">
        <v>124</v>
      </c>
      <c r="F31" s="316" t="s">
        <v>125</v>
      </c>
      <c r="G31" s="315" t="s">
        <v>126</v>
      </c>
      <c r="H31" s="316">
        <v>35.9</v>
      </c>
      <c r="I31" s="354"/>
      <c r="J31" s="316">
        <v>35.9</v>
      </c>
      <c r="K31" s="316">
        <v>35.9</v>
      </c>
      <c r="L31" s="355"/>
      <c r="M31" s="355"/>
      <c r="N31" s="306"/>
      <c r="O31" s="306" t="s">
        <v>36</v>
      </c>
      <c r="P31" s="299">
        <v>2022.3</v>
      </c>
      <c r="Q31" s="299">
        <v>2022.12</v>
      </c>
      <c r="R31" s="315" t="s">
        <v>127</v>
      </c>
      <c r="S31" s="315" t="s">
        <v>128</v>
      </c>
      <c r="T31" s="315" t="s">
        <v>129</v>
      </c>
      <c r="U31" s="23" t="s">
        <v>41</v>
      </c>
    </row>
    <row r="32" s="1" customFormat="1" ht="81" customHeight="1" spans="1:21">
      <c r="A32" s="299">
        <v>21</v>
      </c>
      <c r="B32" s="315" t="s">
        <v>130</v>
      </c>
      <c r="C32" s="315" t="s">
        <v>131</v>
      </c>
      <c r="D32" s="315" t="s">
        <v>76</v>
      </c>
      <c r="E32" s="315" t="s">
        <v>132</v>
      </c>
      <c r="F32" s="316" t="s">
        <v>125</v>
      </c>
      <c r="G32" s="315" t="s">
        <v>133</v>
      </c>
      <c r="H32" s="316">
        <v>50.4</v>
      </c>
      <c r="I32" s="354"/>
      <c r="J32" s="316">
        <v>50.4</v>
      </c>
      <c r="K32" s="316">
        <v>50.4</v>
      </c>
      <c r="L32" s="355"/>
      <c r="M32" s="355"/>
      <c r="N32" s="306"/>
      <c r="O32" s="306" t="s">
        <v>36</v>
      </c>
      <c r="P32" s="299">
        <v>2022.3</v>
      </c>
      <c r="Q32" s="299">
        <v>2022.12</v>
      </c>
      <c r="R32" s="315" t="s">
        <v>134</v>
      </c>
      <c r="S32" s="315" t="s">
        <v>128</v>
      </c>
      <c r="T32" s="315" t="s">
        <v>129</v>
      </c>
      <c r="U32" s="23" t="s">
        <v>41</v>
      </c>
    </row>
    <row r="33" s="3" customFormat="1" ht="69" customHeight="1" spans="1:21">
      <c r="A33" s="299">
        <v>22</v>
      </c>
      <c r="B33" s="317" t="s">
        <v>135</v>
      </c>
      <c r="C33" s="317" t="s">
        <v>123</v>
      </c>
      <c r="D33" s="317" t="s">
        <v>76</v>
      </c>
      <c r="E33" s="317" t="s">
        <v>132</v>
      </c>
      <c r="F33" s="318" t="s">
        <v>136</v>
      </c>
      <c r="G33" s="317" t="s">
        <v>137</v>
      </c>
      <c r="H33" s="318">
        <v>200</v>
      </c>
      <c r="I33" s="356"/>
      <c r="J33" s="318">
        <v>200</v>
      </c>
      <c r="K33" s="318">
        <v>200</v>
      </c>
      <c r="L33" s="356"/>
      <c r="M33" s="356"/>
      <c r="N33" s="356"/>
      <c r="O33" s="301" t="s">
        <v>36</v>
      </c>
      <c r="P33" s="301">
        <v>2022.3</v>
      </c>
      <c r="Q33" s="301">
        <v>2022.12</v>
      </c>
      <c r="R33" s="317" t="s">
        <v>138</v>
      </c>
      <c r="S33" s="315" t="s">
        <v>128</v>
      </c>
      <c r="T33" s="317" t="s">
        <v>129</v>
      </c>
      <c r="U33" s="23" t="s">
        <v>41</v>
      </c>
    </row>
    <row r="34" s="3" customFormat="1" ht="80" customHeight="1" spans="1:21">
      <c r="A34" s="299">
        <v>23</v>
      </c>
      <c r="B34" s="315" t="s">
        <v>139</v>
      </c>
      <c r="C34" s="315" t="s">
        <v>123</v>
      </c>
      <c r="D34" s="315" t="s">
        <v>76</v>
      </c>
      <c r="E34" s="315" t="s">
        <v>140</v>
      </c>
      <c r="F34" s="316" t="s">
        <v>141</v>
      </c>
      <c r="G34" s="315" t="s">
        <v>142</v>
      </c>
      <c r="H34" s="316">
        <v>50</v>
      </c>
      <c r="I34" s="354"/>
      <c r="J34" s="316">
        <v>50</v>
      </c>
      <c r="K34" s="316">
        <v>50</v>
      </c>
      <c r="L34" s="354"/>
      <c r="M34" s="354"/>
      <c r="N34" s="354"/>
      <c r="O34" s="306" t="s">
        <v>36</v>
      </c>
      <c r="P34" s="299">
        <v>2022.3</v>
      </c>
      <c r="Q34" s="299">
        <v>2022.12</v>
      </c>
      <c r="R34" s="315" t="s">
        <v>143</v>
      </c>
      <c r="S34" s="315" t="s">
        <v>128</v>
      </c>
      <c r="T34" s="315" t="s">
        <v>129</v>
      </c>
      <c r="U34" s="23" t="s">
        <v>41</v>
      </c>
    </row>
    <row r="35" s="3" customFormat="1" ht="56" customHeight="1" spans="1:21">
      <c r="A35" s="308">
        <v>24</v>
      </c>
      <c r="B35" s="319" t="s">
        <v>144</v>
      </c>
      <c r="C35" s="319" t="s">
        <v>123</v>
      </c>
      <c r="D35" s="319" t="s">
        <v>76</v>
      </c>
      <c r="E35" s="319" t="s">
        <v>140</v>
      </c>
      <c r="F35" s="320" t="s">
        <v>145</v>
      </c>
      <c r="G35" s="319" t="s">
        <v>146</v>
      </c>
      <c r="H35" s="320">
        <v>49</v>
      </c>
      <c r="I35" s="354"/>
      <c r="J35" s="316">
        <v>13.17</v>
      </c>
      <c r="K35" s="316">
        <v>13.17</v>
      </c>
      <c r="L35" s="354"/>
      <c r="M35" s="354"/>
      <c r="N35" s="354"/>
      <c r="O35" s="306" t="s">
        <v>36</v>
      </c>
      <c r="P35" s="299">
        <v>2022.3</v>
      </c>
      <c r="Q35" s="299">
        <v>2022.12</v>
      </c>
      <c r="R35" s="319" t="s">
        <v>147</v>
      </c>
      <c r="S35" s="319" t="s">
        <v>128</v>
      </c>
      <c r="T35" s="319" t="s">
        <v>129</v>
      </c>
      <c r="U35" s="23" t="s">
        <v>41</v>
      </c>
    </row>
    <row r="36" s="3" customFormat="1" ht="56" customHeight="1" spans="1:21">
      <c r="A36" s="310"/>
      <c r="B36" s="321"/>
      <c r="C36" s="321"/>
      <c r="D36" s="321"/>
      <c r="E36" s="321"/>
      <c r="F36" s="322"/>
      <c r="G36" s="321"/>
      <c r="H36" s="322"/>
      <c r="I36" s="354"/>
      <c r="J36" s="316">
        <v>35.83</v>
      </c>
      <c r="K36" s="316">
        <v>35.83</v>
      </c>
      <c r="L36" s="354"/>
      <c r="M36" s="354"/>
      <c r="N36" s="354"/>
      <c r="O36" s="301" t="s">
        <v>148</v>
      </c>
      <c r="P36" s="299">
        <v>2022.3</v>
      </c>
      <c r="Q36" s="299">
        <v>2022.12</v>
      </c>
      <c r="R36" s="321"/>
      <c r="S36" s="321"/>
      <c r="T36" s="321"/>
      <c r="U36" s="23" t="s">
        <v>41</v>
      </c>
    </row>
    <row r="37" s="3" customFormat="1" ht="81" customHeight="1" spans="1:21">
      <c r="A37" s="299">
        <v>25</v>
      </c>
      <c r="B37" s="315" t="s">
        <v>149</v>
      </c>
      <c r="C37" s="315" t="s">
        <v>123</v>
      </c>
      <c r="D37" s="315" t="s">
        <v>76</v>
      </c>
      <c r="E37" s="315" t="s">
        <v>140</v>
      </c>
      <c r="F37" s="316" t="s">
        <v>150</v>
      </c>
      <c r="G37" s="315" t="s">
        <v>151</v>
      </c>
      <c r="H37" s="316">
        <v>39</v>
      </c>
      <c r="I37" s="354"/>
      <c r="J37" s="316">
        <v>39</v>
      </c>
      <c r="K37" s="316">
        <v>39</v>
      </c>
      <c r="L37" s="354"/>
      <c r="M37" s="354"/>
      <c r="N37" s="354"/>
      <c r="O37" s="301" t="s">
        <v>148</v>
      </c>
      <c r="P37" s="299">
        <v>2022.3</v>
      </c>
      <c r="Q37" s="299">
        <v>2022.12</v>
      </c>
      <c r="R37" s="315" t="s">
        <v>152</v>
      </c>
      <c r="S37" s="315" t="s">
        <v>128</v>
      </c>
      <c r="T37" s="315" t="s">
        <v>129</v>
      </c>
      <c r="U37" s="23" t="s">
        <v>41</v>
      </c>
    </row>
    <row r="38" s="3" customFormat="1" ht="80" customHeight="1" spans="1:21">
      <c r="A38" s="299">
        <v>26</v>
      </c>
      <c r="B38" s="315" t="s">
        <v>153</v>
      </c>
      <c r="C38" s="315" t="s">
        <v>123</v>
      </c>
      <c r="D38" s="315" t="s">
        <v>76</v>
      </c>
      <c r="E38" s="315" t="s">
        <v>140</v>
      </c>
      <c r="F38" s="316" t="s">
        <v>154</v>
      </c>
      <c r="G38" s="315" t="s">
        <v>155</v>
      </c>
      <c r="H38" s="316">
        <v>31</v>
      </c>
      <c r="I38" s="354"/>
      <c r="J38" s="316">
        <v>31</v>
      </c>
      <c r="K38" s="316">
        <v>31</v>
      </c>
      <c r="L38" s="354"/>
      <c r="M38" s="354"/>
      <c r="N38" s="354"/>
      <c r="O38" s="301" t="s">
        <v>148</v>
      </c>
      <c r="P38" s="299">
        <v>2022.3</v>
      </c>
      <c r="Q38" s="299">
        <v>2022.12</v>
      </c>
      <c r="R38" s="315" t="s">
        <v>156</v>
      </c>
      <c r="S38" s="315" t="s">
        <v>128</v>
      </c>
      <c r="T38" s="315" t="s">
        <v>129</v>
      </c>
      <c r="U38" s="23" t="s">
        <v>41</v>
      </c>
    </row>
    <row r="39" s="3" customFormat="1" ht="108" customHeight="1" spans="1:21">
      <c r="A39" s="299">
        <v>27</v>
      </c>
      <c r="B39" s="315" t="s">
        <v>157</v>
      </c>
      <c r="C39" s="315" t="s">
        <v>123</v>
      </c>
      <c r="D39" s="315" t="s">
        <v>76</v>
      </c>
      <c r="E39" s="315" t="s">
        <v>140</v>
      </c>
      <c r="F39" s="316" t="s">
        <v>158</v>
      </c>
      <c r="G39" s="315" t="s">
        <v>159</v>
      </c>
      <c r="H39" s="316">
        <v>258</v>
      </c>
      <c r="I39" s="354"/>
      <c r="J39" s="316">
        <v>258</v>
      </c>
      <c r="K39" s="316">
        <v>258</v>
      </c>
      <c r="L39" s="354"/>
      <c r="M39" s="354"/>
      <c r="N39" s="354"/>
      <c r="O39" s="301" t="s">
        <v>148</v>
      </c>
      <c r="P39" s="299">
        <v>2022.3</v>
      </c>
      <c r="Q39" s="299">
        <v>2022.12</v>
      </c>
      <c r="R39" s="315" t="s">
        <v>160</v>
      </c>
      <c r="S39" s="315" t="s">
        <v>128</v>
      </c>
      <c r="T39" s="315" t="s">
        <v>129</v>
      </c>
      <c r="U39" s="23" t="s">
        <v>41</v>
      </c>
    </row>
    <row r="40" s="1" customFormat="1" ht="78" customHeight="1" spans="1:21">
      <c r="A40" s="308">
        <v>28</v>
      </c>
      <c r="B40" s="319" t="s">
        <v>161</v>
      </c>
      <c r="C40" s="319" t="s">
        <v>123</v>
      </c>
      <c r="D40" s="319" t="s">
        <v>76</v>
      </c>
      <c r="E40" s="319" t="s">
        <v>162</v>
      </c>
      <c r="F40" s="320" t="s">
        <v>163</v>
      </c>
      <c r="G40" s="319" t="s">
        <v>164</v>
      </c>
      <c r="H40" s="323">
        <v>320</v>
      </c>
      <c r="I40" s="354"/>
      <c r="J40" s="323">
        <v>320</v>
      </c>
      <c r="K40" s="323">
        <v>320</v>
      </c>
      <c r="L40" s="354"/>
      <c r="M40" s="354"/>
      <c r="N40" s="354"/>
      <c r="O40" s="301" t="s">
        <v>148</v>
      </c>
      <c r="P40" s="325">
        <v>2022.03</v>
      </c>
      <c r="Q40" s="325">
        <v>2022.12</v>
      </c>
      <c r="R40" s="325" t="s">
        <v>165</v>
      </c>
      <c r="S40" s="325" t="s">
        <v>128</v>
      </c>
      <c r="T40" s="325" t="s">
        <v>129</v>
      </c>
      <c r="U40" s="23" t="s">
        <v>41</v>
      </c>
    </row>
    <row r="41" s="1" customFormat="1" ht="76" customHeight="1" spans="1:21">
      <c r="A41" s="310"/>
      <c r="B41" s="321"/>
      <c r="C41" s="321"/>
      <c r="D41" s="321"/>
      <c r="E41" s="321"/>
      <c r="F41" s="322"/>
      <c r="G41" s="321"/>
      <c r="H41" s="316">
        <v>376.7119</v>
      </c>
      <c r="I41" s="354"/>
      <c r="J41" s="316">
        <v>376.7119</v>
      </c>
      <c r="K41" s="316">
        <v>376.7119</v>
      </c>
      <c r="L41" s="354"/>
      <c r="M41" s="354"/>
      <c r="N41" s="354"/>
      <c r="O41" s="306" t="s">
        <v>36</v>
      </c>
      <c r="P41" s="326"/>
      <c r="Q41" s="326"/>
      <c r="R41" s="326"/>
      <c r="S41" s="326"/>
      <c r="T41" s="326"/>
      <c r="U41" s="23" t="s">
        <v>41</v>
      </c>
    </row>
    <row r="42" s="1" customFormat="1" ht="96" customHeight="1" spans="1:21">
      <c r="A42" s="299">
        <v>29</v>
      </c>
      <c r="B42" s="315" t="s">
        <v>166</v>
      </c>
      <c r="C42" s="315" t="s">
        <v>123</v>
      </c>
      <c r="D42" s="315" t="s">
        <v>76</v>
      </c>
      <c r="E42" s="315" t="s">
        <v>167</v>
      </c>
      <c r="F42" s="316" t="s">
        <v>168</v>
      </c>
      <c r="G42" s="315" t="s">
        <v>169</v>
      </c>
      <c r="H42" s="316">
        <v>200</v>
      </c>
      <c r="I42" s="354"/>
      <c r="J42" s="316">
        <v>200</v>
      </c>
      <c r="K42" s="316">
        <v>200</v>
      </c>
      <c r="L42" s="354"/>
      <c r="M42" s="354"/>
      <c r="N42" s="354"/>
      <c r="O42" s="301" t="s">
        <v>148</v>
      </c>
      <c r="P42" s="299">
        <v>2022.3</v>
      </c>
      <c r="Q42" s="299">
        <v>2022.12</v>
      </c>
      <c r="R42" s="306" t="s">
        <v>170</v>
      </c>
      <c r="S42" s="306" t="s">
        <v>128</v>
      </c>
      <c r="T42" s="306" t="s">
        <v>129</v>
      </c>
      <c r="U42" s="23" t="s">
        <v>41</v>
      </c>
    </row>
    <row r="43" s="1" customFormat="1" ht="59" customHeight="1" spans="1:21">
      <c r="A43" s="299">
        <v>30</v>
      </c>
      <c r="B43" s="315" t="s">
        <v>171</v>
      </c>
      <c r="C43" s="315" t="s">
        <v>172</v>
      </c>
      <c r="D43" s="315" t="s">
        <v>76</v>
      </c>
      <c r="E43" s="315" t="s">
        <v>167</v>
      </c>
      <c r="F43" s="316" t="s">
        <v>173</v>
      </c>
      <c r="G43" s="315" t="s">
        <v>174</v>
      </c>
      <c r="H43" s="316">
        <v>97.97</v>
      </c>
      <c r="I43" s="354"/>
      <c r="J43" s="323">
        <v>97.97</v>
      </c>
      <c r="K43" s="323">
        <v>97.97</v>
      </c>
      <c r="L43" s="354"/>
      <c r="M43" s="354"/>
      <c r="N43" s="315"/>
      <c r="O43" s="301" t="s">
        <v>148</v>
      </c>
      <c r="P43" s="299">
        <v>2022.3</v>
      </c>
      <c r="Q43" s="299">
        <v>2022.12</v>
      </c>
      <c r="R43" s="315" t="s">
        <v>175</v>
      </c>
      <c r="S43" s="315" t="s">
        <v>128</v>
      </c>
      <c r="T43" s="315" t="s">
        <v>129</v>
      </c>
      <c r="U43" s="23" t="s">
        <v>41</v>
      </c>
    </row>
    <row r="44" s="1" customFormat="1" ht="57" customHeight="1" spans="1:21">
      <c r="A44" s="61"/>
      <c r="B44" s="62" t="s">
        <v>176</v>
      </c>
      <c r="C44" s="63"/>
      <c r="D44" s="63"/>
      <c r="E44" s="63"/>
      <c r="F44" s="63"/>
      <c r="G44" s="64"/>
      <c r="H44" s="324">
        <f t="shared" ref="H44:N44" si="7">SUM(H45:H46)</f>
        <v>407</v>
      </c>
      <c r="I44" s="324">
        <f t="shared" si="7"/>
        <v>0</v>
      </c>
      <c r="J44" s="324">
        <f t="shared" si="7"/>
        <v>407</v>
      </c>
      <c r="K44" s="324">
        <f t="shared" si="7"/>
        <v>407</v>
      </c>
      <c r="L44" s="324">
        <f t="shared" si="7"/>
        <v>0</v>
      </c>
      <c r="M44" s="324">
        <f t="shared" si="7"/>
        <v>0</v>
      </c>
      <c r="N44" s="324">
        <f t="shared" si="7"/>
        <v>0</v>
      </c>
      <c r="O44" s="117"/>
      <c r="P44" s="118"/>
      <c r="Q44" s="118"/>
      <c r="R44" s="137"/>
      <c r="S44" s="137"/>
      <c r="T44" s="137"/>
      <c r="U44" s="23" t="s">
        <v>41</v>
      </c>
    </row>
    <row r="45" s="1" customFormat="1" ht="73" customHeight="1" spans="1:21">
      <c r="A45" s="306">
        <v>31</v>
      </c>
      <c r="B45" s="309" t="s">
        <v>177</v>
      </c>
      <c r="C45" s="308" t="s">
        <v>44</v>
      </c>
      <c r="D45" s="308" t="s">
        <v>32</v>
      </c>
      <c r="E45" s="308" t="s">
        <v>33</v>
      </c>
      <c r="F45" s="325" t="s">
        <v>178</v>
      </c>
      <c r="G45" s="309" t="s">
        <v>179</v>
      </c>
      <c r="H45" s="307">
        <f t="shared" ref="H45:H53" si="8">SUM(I45:J45)</f>
        <v>190</v>
      </c>
      <c r="I45" s="307"/>
      <c r="J45" s="350">
        <f>SUM(K45:N45)</f>
        <v>190</v>
      </c>
      <c r="K45" s="350">
        <v>190</v>
      </c>
      <c r="L45" s="307"/>
      <c r="M45" s="307"/>
      <c r="N45" s="307"/>
      <c r="O45" s="305" t="s">
        <v>48</v>
      </c>
      <c r="P45" s="357">
        <v>2022.4</v>
      </c>
      <c r="Q45" s="359">
        <v>2022.12</v>
      </c>
      <c r="R45" s="306" t="s">
        <v>180</v>
      </c>
      <c r="S45" s="308" t="s">
        <v>33</v>
      </c>
      <c r="T45" s="299" t="s">
        <v>40</v>
      </c>
      <c r="U45" s="23" t="s">
        <v>41</v>
      </c>
    </row>
    <row r="46" s="1" customFormat="1" ht="56" customHeight="1" spans="1:21">
      <c r="A46" s="306"/>
      <c r="B46" s="311"/>
      <c r="C46" s="310"/>
      <c r="D46" s="310"/>
      <c r="E46" s="310"/>
      <c r="F46" s="326"/>
      <c r="G46" s="311"/>
      <c r="H46" s="312">
        <v>217</v>
      </c>
      <c r="I46" s="314"/>
      <c r="J46" s="351">
        <v>217</v>
      </c>
      <c r="K46" s="314">
        <v>217</v>
      </c>
      <c r="L46" s="314"/>
      <c r="M46" s="314"/>
      <c r="N46" s="314"/>
      <c r="O46" s="300" t="s">
        <v>181</v>
      </c>
      <c r="P46" s="358"/>
      <c r="Q46" s="360"/>
      <c r="R46" s="306" t="s">
        <v>182</v>
      </c>
      <c r="S46" s="310"/>
      <c r="T46" s="305" t="s">
        <v>40</v>
      </c>
      <c r="U46" s="23" t="s">
        <v>41</v>
      </c>
    </row>
    <row r="47" s="1" customFormat="1" ht="46" customHeight="1" spans="1:21">
      <c r="A47" s="68"/>
      <c r="B47" s="69" t="s">
        <v>183</v>
      </c>
      <c r="C47" s="69"/>
      <c r="D47" s="69"/>
      <c r="E47" s="69"/>
      <c r="F47" s="69"/>
      <c r="G47" s="70"/>
      <c r="H47" s="327">
        <f>H48+H158+H166+H224</f>
        <v>144221.7581</v>
      </c>
      <c r="I47" s="327">
        <f t="shared" ref="I47:N47" si="9">I48+I158+I166+I224</f>
        <v>110840.42</v>
      </c>
      <c r="J47" s="327">
        <f t="shared" si="9"/>
        <v>33381.3381</v>
      </c>
      <c r="K47" s="327">
        <f t="shared" si="9"/>
        <v>23526.5481</v>
      </c>
      <c r="L47" s="327">
        <f t="shared" si="9"/>
        <v>4686.79</v>
      </c>
      <c r="M47" s="327">
        <f t="shared" si="9"/>
        <v>4788</v>
      </c>
      <c r="N47" s="327">
        <f t="shared" si="9"/>
        <v>380</v>
      </c>
      <c r="O47" s="121"/>
      <c r="P47" s="122"/>
      <c r="Q47" s="140"/>
      <c r="R47" s="141"/>
      <c r="S47" s="121"/>
      <c r="T47" s="68"/>
      <c r="U47" s="23" t="s">
        <v>41</v>
      </c>
    </row>
    <row r="48" s="3" customFormat="1" ht="55" customHeight="1" spans="1:21">
      <c r="A48" s="72"/>
      <c r="B48" s="73" t="s">
        <v>184</v>
      </c>
      <c r="C48" s="73"/>
      <c r="D48" s="73"/>
      <c r="E48" s="73"/>
      <c r="F48" s="73"/>
      <c r="G48" s="74"/>
      <c r="H48" s="328">
        <f>H49+H90+H102+H108+H110+H115</f>
        <v>134110.488615</v>
      </c>
      <c r="I48" s="328">
        <f t="shared" ref="I48:N48" si="10">I49+I90+I102+I108+I110+I115</f>
        <v>110840.42</v>
      </c>
      <c r="J48" s="328">
        <f t="shared" si="10"/>
        <v>23270.068615</v>
      </c>
      <c r="K48" s="328">
        <f t="shared" si="10"/>
        <v>18094.678615</v>
      </c>
      <c r="L48" s="328">
        <f t="shared" si="10"/>
        <v>1155.39</v>
      </c>
      <c r="M48" s="328">
        <f t="shared" si="10"/>
        <v>3640</v>
      </c>
      <c r="N48" s="328">
        <f t="shared" si="10"/>
        <v>380</v>
      </c>
      <c r="O48" s="123"/>
      <c r="P48" s="124"/>
      <c r="Q48" s="142"/>
      <c r="R48" s="143"/>
      <c r="S48" s="123"/>
      <c r="T48" s="123"/>
      <c r="U48" s="23" t="s">
        <v>41</v>
      </c>
    </row>
    <row r="49" s="3" customFormat="1" ht="47" customHeight="1" spans="1:21">
      <c r="A49" s="76"/>
      <c r="B49" s="77" t="s">
        <v>185</v>
      </c>
      <c r="C49" s="77"/>
      <c r="D49" s="77"/>
      <c r="E49" s="77"/>
      <c r="F49" s="77"/>
      <c r="G49" s="78"/>
      <c r="H49" s="329">
        <f>SUM(H50:H89)</f>
        <v>9953.8781</v>
      </c>
      <c r="I49" s="329">
        <f t="shared" ref="I49:N49" si="11">SUM(I50:I89)</f>
        <v>0</v>
      </c>
      <c r="J49" s="329">
        <f t="shared" si="11"/>
        <v>9953.8781</v>
      </c>
      <c r="K49" s="329">
        <f t="shared" si="11"/>
        <v>8877.8781</v>
      </c>
      <c r="L49" s="329">
        <f t="shared" si="11"/>
        <v>741</v>
      </c>
      <c r="M49" s="329">
        <f t="shared" si="11"/>
        <v>335</v>
      </c>
      <c r="N49" s="329">
        <f t="shared" si="11"/>
        <v>0</v>
      </c>
      <c r="O49" s="125"/>
      <c r="P49" s="126"/>
      <c r="Q49" s="144"/>
      <c r="R49" s="145"/>
      <c r="S49" s="125"/>
      <c r="T49" s="125"/>
      <c r="U49" s="23" t="s">
        <v>41</v>
      </c>
    </row>
    <row r="50" s="3" customFormat="1" ht="84" customHeight="1" spans="1:21">
      <c r="A50" s="330">
        <v>32</v>
      </c>
      <c r="B50" s="331" t="s">
        <v>186</v>
      </c>
      <c r="C50" s="331" t="s">
        <v>187</v>
      </c>
      <c r="D50" s="331" t="s">
        <v>188</v>
      </c>
      <c r="E50" s="331" t="s">
        <v>189</v>
      </c>
      <c r="F50" s="331" t="s">
        <v>190</v>
      </c>
      <c r="G50" s="331" t="s">
        <v>191</v>
      </c>
      <c r="H50" s="302">
        <f t="shared" si="8"/>
        <v>120</v>
      </c>
      <c r="I50" s="349"/>
      <c r="J50" s="349">
        <v>120</v>
      </c>
      <c r="K50" s="349"/>
      <c r="L50" s="349">
        <v>120</v>
      </c>
      <c r="M50" s="349"/>
      <c r="N50" s="349"/>
      <c r="O50" s="301" t="s">
        <v>192</v>
      </c>
      <c r="P50" s="331">
        <v>2022.3</v>
      </c>
      <c r="Q50" s="331">
        <v>2022.12</v>
      </c>
      <c r="R50" s="331" t="s">
        <v>193</v>
      </c>
      <c r="S50" s="331" t="s">
        <v>189</v>
      </c>
      <c r="T50" s="331" t="s">
        <v>194</v>
      </c>
      <c r="U50" s="23" t="s">
        <v>41</v>
      </c>
    </row>
    <row r="51" s="3" customFormat="1" ht="65" customHeight="1" spans="1:21">
      <c r="A51" s="332"/>
      <c r="B51" s="333"/>
      <c r="C51" s="333"/>
      <c r="D51" s="333"/>
      <c r="E51" s="333"/>
      <c r="F51" s="333"/>
      <c r="G51" s="333"/>
      <c r="H51" s="302">
        <f t="shared" si="8"/>
        <v>9</v>
      </c>
      <c r="I51" s="349"/>
      <c r="J51" s="349">
        <f t="shared" ref="J51:J57" si="12">SUM(K51:N51)</f>
        <v>9</v>
      </c>
      <c r="K51" s="349"/>
      <c r="L51" s="349"/>
      <c r="M51" s="349">
        <v>9</v>
      </c>
      <c r="N51" s="349"/>
      <c r="O51" s="301" t="s">
        <v>195</v>
      </c>
      <c r="P51" s="333"/>
      <c r="Q51" s="333"/>
      <c r="R51" s="333"/>
      <c r="S51" s="333"/>
      <c r="T51" s="333"/>
      <c r="U51" s="23" t="s">
        <v>41</v>
      </c>
    </row>
    <row r="52" s="3" customFormat="1" ht="71" customHeight="1" spans="1:21">
      <c r="A52" s="301">
        <v>33</v>
      </c>
      <c r="B52" s="300" t="s">
        <v>186</v>
      </c>
      <c r="C52" s="300" t="s">
        <v>187</v>
      </c>
      <c r="D52" s="300" t="s">
        <v>188</v>
      </c>
      <c r="E52" s="300" t="s">
        <v>189</v>
      </c>
      <c r="F52" s="300" t="s">
        <v>196</v>
      </c>
      <c r="G52" s="300" t="s">
        <v>197</v>
      </c>
      <c r="H52" s="302">
        <f t="shared" si="8"/>
        <v>45</v>
      </c>
      <c r="I52" s="341"/>
      <c r="J52" s="341">
        <f t="shared" si="12"/>
        <v>45</v>
      </c>
      <c r="K52" s="341"/>
      <c r="L52" s="341"/>
      <c r="M52" s="341">
        <v>45</v>
      </c>
      <c r="N52" s="341"/>
      <c r="O52" s="300" t="s">
        <v>198</v>
      </c>
      <c r="P52" s="335">
        <v>2022.11</v>
      </c>
      <c r="Q52" s="335">
        <v>2023.11</v>
      </c>
      <c r="R52" s="300" t="s">
        <v>193</v>
      </c>
      <c r="S52" s="300" t="s">
        <v>189</v>
      </c>
      <c r="T52" s="335" t="s">
        <v>194</v>
      </c>
      <c r="U52" s="23" t="s">
        <v>41</v>
      </c>
    </row>
    <row r="53" s="3" customFormat="1" ht="66" customHeight="1" spans="1:21">
      <c r="A53" s="301">
        <v>34</v>
      </c>
      <c r="B53" s="300" t="s">
        <v>186</v>
      </c>
      <c r="C53" s="300" t="s">
        <v>187</v>
      </c>
      <c r="D53" s="300" t="s">
        <v>188</v>
      </c>
      <c r="E53" s="300" t="s">
        <v>189</v>
      </c>
      <c r="F53" s="300" t="s">
        <v>199</v>
      </c>
      <c r="G53" s="300" t="s">
        <v>197</v>
      </c>
      <c r="H53" s="302">
        <f t="shared" si="8"/>
        <v>673</v>
      </c>
      <c r="I53" s="341"/>
      <c r="J53" s="341">
        <f t="shared" si="12"/>
        <v>673</v>
      </c>
      <c r="K53" s="341">
        <v>217</v>
      </c>
      <c r="L53" s="341">
        <v>456</v>
      </c>
      <c r="M53" s="341"/>
      <c r="N53" s="341"/>
      <c r="O53" s="300" t="s">
        <v>200</v>
      </c>
      <c r="P53" s="335">
        <v>2021.11</v>
      </c>
      <c r="Q53" s="300">
        <v>2022.12</v>
      </c>
      <c r="R53" s="300" t="s">
        <v>193</v>
      </c>
      <c r="S53" s="300" t="s">
        <v>189</v>
      </c>
      <c r="T53" s="335" t="s">
        <v>194</v>
      </c>
      <c r="U53" s="23" t="s">
        <v>41</v>
      </c>
    </row>
    <row r="54" s="3" customFormat="1" ht="59" customHeight="1" spans="1:21">
      <c r="A54" s="301">
        <v>35</v>
      </c>
      <c r="B54" s="334" t="s">
        <v>201</v>
      </c>
      <c r="C54" s="334" t="s">
        <v>187</v>
      </c>
      <c r="D54" s="300" t="s">
        <v>188</v>
      </c>
      <c r="E54" s="300" t="s">
        <v>202</v>
      </c>
      <c r="F54" s="300" t="s">
        <v>203</v>
      </c>
      <c r="G54" s="300" t="s">
        <v>204</v>
      </c>
      <c r="H54" s="334">
        <v>1261.2739</v>
      </c>
      <c r="I54" s="334"/>
      <c r="J54" s="334">
        <f t="shared" si="12"/>
        <v>1261.2739</v>
      </c>
      <c r="K54" s="334">
        <v>1261.2739</v>
      </c>
      <c r="L54" s="342"/>
      <c r="M54" s="342"/>
      <c r="N54" s="342"/>
      <c r="O54" s="342" t="s">
        <v>205</v>
      </c>
      <c r="P54" s="342">
        <v>2022.3</v>
      </c>
      <c r="Q54" s="342">
        <v>2022.12</v>
      </c>
      <c r="R54" s="300" t="s">
        <v>206</v>
      </c>
      <c r="S54" s="342" t="s">
        <v>202</v>
      </c>
      <c r="T54" s="342" t="s">
        <v>194</v>
      </c>
      <c r="U54" s="23" t="s">
        <v>41</v>
      </c>
    </row>
    <row r="55" s="3" customFormat="1" ht="84" customHeight="1" spans="1:21">
      <c r="A55" s="301">
        <v>36</v>
      </c>
      <c r="B55" s="300" t="s">
        <v>207</v>
      </c>
      <c r="C55" s="335" t="s">
        <v>44</v>
      </c>
      <c r="D55" s="300" t="s">
        <v>188</v>
      </c>
      <c r="E55" s="300" t="s">
        <v>189</v>
      </c>
      <c r="F55" s="300" t="s">
        <v>208</v>
      </c>
      <c r="G55" s="300" t="s">
        <v>209</v>
      </c>
      <c r="H55" s="302">
        <f t="shared" ref="H55:H59" si="13">SUM(I55:J55)</f>
        <v>20</v>
      </c>
      <c r="I55" s="341"/>
      <c r="J55" s="341">
        <f t="shared" si="12"/>
        <v>20</v>
      </c>
      <c r="K55" s="341"/>
      <c r="L55" s="341"/>
      <c r="M55" s="341">
        <v>20</v>
      </c>
      <c r="N55" s="341"/>
      <c r="O55" s="300" t="s">
        <v>198</v>
      </c>
      <c r="P55" s="335">
        <v>2022.1</v>
      </c>
      <c r="Q55" s="335">
        <v>2022.12</v>
      </c>
      <c r="R55" s="300" t="s">
        <v>210</v>
      </c>
      <c r="S55" s="300" t="s">
        <v>189</v>
      </c>
      <c r="T55" s="335" t="s">
        <v>194</v>
      </c>
      <c r="U55" s="23" t="s">
        <v>41</v>
      </c>
    </row>
    <row r="56" s="3" customFormat="1" ht="89" customHeight="1" spans="1:21">
      <c r="A56" s="301">
        <v>37</v>
      </c>
      <c r="B56" s="300" t="s">
        <v>211</v>
      </c>
      <c r="C56" s="301" t="s">
        <v>44</v>
      </c>
      <c r="D56" s="300" t="s">
        <v>188</v>
      </c>
      <c r="E56" s="300" t="s">
        <v>189</v>
      </c>
      <c r="F56" s="300" t="s">
        <v>212</v>
      </c>
      <c r="G56" s="300" t="s">
        <v>213</v>
      </c>
      <c r="H56" s="302">
        <f t="shared" si="13"/>
        <v>20</v>
      </c>
      <c r="I56" s="349"/>
      <c r="J56" s="349">
        <f t="shared" si="12"/>
        <v>20</v>
      </c>
      <c r="K56" s="349"/>
      <c r="L56" s="349">
        <v>20</v>
      </c>
      <c r="M56" s="349"/>
      <c r="N56" s="349"/>
      <c r="O56" s="300" t="s">
        <v>214</v>
      </c>
      <c r="P56" s="335">
        <v>2022.4</v>
      </c>
      <c r="Q56" s="300">
        <v>2022.12</v>
      </c>
      <c r="R56" s="300" t="s">
        <v>215</v>
      </c>
      <c r="S56" s="300" t="s">
        <v>189</v>
      </c>
      <c r="T56" s="300" t="s">
        <v>194</v>
      </c>
      <c r="U56" s="23" t="s">
        <v>41</v>
      </c>
    </row>
    <row r="57" s="3" customFormat="1" ht="60" customHeight="1" spans="1:21">
      <c r="A57" s="330">
        <v>38</v>
      </c>
      <c r="B57" s="331" t="s">
        <v>216</v>
      </c>
      <c r="C57" s="336" t="s">
        <v>44</v>
      </c>
      <c r="D57" s="331" t="s">
        <v>188</v>
      </c>
      <c r="E57" s="331" t="s">
        <v>189</v>
      </c>
      <c r="F57" s="336" t="s">
        <v>178</v>
      </c>
      <c r="G57" s="245" t="s">
        <v>217</v>
      </c>
      <c r="H57" s="337">
        <v>195</v>
      </c>
      <c r="I57" s="337"/>
      <c r="J57" s="341">
        <f t="shared" si="12"/>
        <v>180</v>
      </c>
      <c r="K57" s="341">
        <v>180</v>
      </c>
      <c r="L57" s="341"/>
      <c r="M57" s="341"/>
      <c r="N57" s="341"/>
      <c r="O57" s="300" t="s">
        <v>218</v>
      </c>
      <c r="P57" s="336">
        <v>2022.8</v>
      </c>
      <c r="Q57" s="336">
        <v>2022.12</v>
      </c>
      <c r="R57" s="331" t="s">
        <v>219</v>
      </c>
      <c r="S57" s="331" t="s">
        <v>189</v>
      </c>
      <c r="T57" s="336" t="s">
        <v>194</v>
      </c>
      <c r="U57" s="23" t="s">
        <v>41</v>
      </c>
    </row>
    <row r="58" s="3" customFormat="1" ht="69" customHeight="1" spans="1:21">
      <c r="A58" s="332"/>
      <c r="B58" s="333"/>
      <c r="C58" s="338"/>
      <c r="D58" s="333"/>
      <c r="E58" s="333"/>
      <c r="F58" s="338"/>
      <c r="G58" s="254"/>
      <c r="H58" s="339"/>
      <c r="I58" s="339"/>
      <c r="J58" s="341">
        <v>15</v>
      </c>
      <c r="K58" s="341"/>
      <c r="L58" s="341"/>
      <c r="M58" s="341">
        <v>15</v>
      </c>
      <c r="N58" s="341"/>
      <c r="O58" s="300" t="s">
        <v>198</v>
      </c>
      <c r="P58" s="338"/>
      <c r="Q58" s="338"/>
      <c r="R58" s="333"/>
      <c r="S58" s="333"/>
      <c r="T58" s="338"/>
      <c r="U58" s="23" t="s">
        <v>41</v>
      </c>
    </row>
    <row r="59" s="3" customFormat="1" ht="73" customHeight="1" spans="1:21">
      <c r="A59" s="340">
        <v>39</v>
      </c>
      <c r="B59" s="300" t="s">
        <v>220</v>
      </c>
      <c r="C59" s="335" t="s">
        <v>44</v>
      </c>
      <c r="D59" s="300" t="s">
        <v>188</v>
      </c>
      <c r="E59" s="300" t="s">
        <v>189</v>
      </c>
      <c r="F59" s="300" t="s">
        <v>221</v>
      </c>
      <c r="G59" s="300" t="s">
        <v>222</v>
      </c>
      <c r="H59" s="341">
        <f t="shared" si="13"/>
        <v>50</v>
      </c>
      <c r="I59" s="341"/>
      <c r="J59" s="341">
        <f>SUM(K59:N59)</f>
        <v>50</v>
      </c>
      <c r="K59" s="341"/>
      <c r="L59" s="341">
        <v>50</v>
      </c>
      <c r="M59" s="341"/>
      <c r="N59" s="341"/>
      <c r="O59" s="300" t="s">
        <v>223</v>
      </c>
      <c r="P59" s="335">
        <v>2022.4</v>
      </c>
      <c r="Q59" s="300">
        <v>2022.12</v>
      </c>
      <c r="R59" s="300" t="s">
        <v>224</v>
      </c>
      <c r="S59" s="300" t="s">
        <v>189</v>
      </c>
      <c r="T59" s="335" t="s">
        <v>194</v>
      </c>
      <c r="U59" s="23" t="s">
        <v>41</v>
      </c>
    </row>
    <row r="60" s="3" customFormat="1" ht="93" customHeight="1" spans="1:21">
      <c r="A60" s="340">
        <v>40</v>
      </c>
      <c r="B60" s="342" t="s">
        <v>225</v>
      </c>
      <c r="C60" s="342" t="s">
        <v>31</v>
      </c>
      <c r="D60" s="342" t="s">
        <v>188</v>
      </c>
      <c r="E60" s="342" t="s">
        <v>202</v>
      </c>
      <c r="F60" s="300" t="s">
        <v>226</v>
      </c>
      <c r="G60" s="300" t="s">
        <v>227</v>
      </c>
      <c r="H60" s="334">
        <v>24</v>
      </c>
      <c r="I60" s="342"/>
      <c r="J60" s="342">
        <v>24</v>
      </c>
      <c r="K60" s="342">
        <v>24</v>
      </c>
      <c r="L60" s="342"/>
      <c r="M60" s="342"/>
      <c r="N60" s="342"/>
      <c r="O60" s="342" t="s">
        <v>36</v>
      </c>
      <c r="P60" s="342">
        <v>2021.4</v>
      </c>
      <c r="Q60" s="342" t="s">
        <v>228</v>
      </c>
      <c r="R60" s="300" t="s">
        <v>229</v>
      </c>
      <c r="S60" s="300" t="s">
        <v>189</v>
      </c>
      <c r="T60" s="342" t="s">
        <v>194</v>
      </c>
      <c r="U60" s="23" t="s">
        <v>41</v>
      </c>
    </row>
    <row r="61" s="4" customFormat="1" ht="103" customHeight="1" spans="1:21">
      <c r="A61" s="340">
        <v>41</v>
      </c>
      <c r="B61" s="342" t="s">
        <v>230</v>
      </c>
      <c r="C61" s="342" t="s">
        <v>31</v>
      </c>
      <c r="D61" s="342" t="s">
        <v>188</v>
      </c>
      <c r="E61" s="300" t="s">
        <v>202</v>
      </c>
      <c r="F61" s="300" t="s">
        <v>231</v>
      </c>
      <c r="G61" s="300" t="s">
        <v>232</v>
      </c>
      <c r="H61" s="334">
        <v>30</v>
      </c>
      <c r="I61" s="342"/>
      <c r="J61" s="342">
        <v>30</v>
      </c>
      <c r="K61" s="342">
        <v>30</v>
      </c>
      <c r="L61" s="342"/>
      <c r="M61" s="342"/>
      <c r="N61" s="342"/>
      <c r="O61" s="342" t="s">
        <v>36</v>
      </c>
      <c r="P61" s="342">
        <v>2021.6</v>
      </c>
      <c r="Q61" s="342" t="s">
        <v>228</v>
      </c>
      <c r="R61" s="300" t="s">
        <v>233</v>
      </c>
      <c r="S61" s="300" t="s">
        <v>189</v>
      </c>
      <c r="T61" s="342" t="s">
        <v>194</v>
      </c>
      <c r="U61" s="23" t="s">
        <v>41</v>
      </c>
    </row>
    <row r="62" s="4" customFormat="1" ht="161" customHeight="1" spans="1:21">
      <c r="A62" s="340">
        <v>42</v>
      </c>
      <c r="B62" s="342" t="s">
        <v>234</v>
      </c>
      <c r="C62" s="342" t="s">
        <v>31</v>
      </c>
      <c r="D62" s="342" t="s">
        <v>188</v>
      </c>
      <c r="E62" s="342" t="s">
        <v>202</v>
      </c>
      <c r="F62" s="342" t="s">
        <v>235</v>
      </c>
      <c r="G62" s="300" t="s">
        <v>236</v>
      </c>
      <c r="H62" s="334">
        <v>1179.1915</v>
      </c>
      <c r="I62" s="342"/>
      <c r="J62" s="342">
        <v>1179.1915</v>
      </c>
      <c r="K62" s="342">
        <v>1179.1915</v>
      </c>
      <c r="L62" s="342"/>
      <c r="M62" s="342"/>
      <c r="N62" s="342"/>
      <c r="O62" s="342" t="s">
        <v>36</v>
      </c>
      <c r="P62" s="342">
        <v>2021.6</v>
      </c>
      <c r="Q62" s="342" t="s">
        <v>228</v>
      </c>
      <c r="R62" s="300" t="s">
        <v>237</v>
      </c>
      <c r="S62" s="300" t="s">
        <v>189</v>
      </c>
      <c r="T62" s="342" t="s">
        <v>194</v>
      </c>
      <c r="U62" s="23" t="s">
        <v>41</v>
      </c>
    </row>
    <row r="63" s="4" customFormat="1" ht="180" customHeight="1" spans="1:21">
      <c r="A63" s="340">
        <v>43</v>
      </c>
      <c r="B63" s="342" t="s">
        <v>238</v>
      </c>
      <c r="C63" s="342" t="s">
        <v>31</v>
      </c>
      <c r="D63" s="342" t="s">
        <v>188</v>
      </c>
      <c r="E63" s="342" t="s">
        <v>202</v>
      </c>
      <c r="F63" s="300" t="s">
        <v>239</v>
      </c>
      <c r="G63" s="146" t="s">
        <v>240</v>
      </c>
      <c r="H63" s="334">
        <v>300</v>
      </c>
      <c r="I63" s="342"/>
      <c r="J63" s="342">
        <v>300</v>
      </c>
      <c r="K63" s="342">
        <v>300</v>
      </c>
      <c r="L63" s="342"/>
      <c r="M63" s="342"/>
      <c r="N63" s="342"/>
      <c r="O63" s="342" t="s">
        <v>36</v>
      </c>
      <c r="P63" s="342">
        <v>2021.3</v>
      </c>
      <c r="Q63" s="342" t="s">
        <v>228</v>
      </c>
      <c r="R63" s="146" t="s">
        <v>241</v>
      </c>
      <c r="S63" s="300" t="s">
        <v>189</v>
      </c>
      <c r="T63" s="342" t="s">
        <v>194</v>
      </c>
      <c r="U63" s="23" t="s">
        <v>41</v>
      </c>
    </row>
    <row r="64" s="4" customFormat="1" ht="181" customHeight="1" spans="1:21">
      <c r="A64" s="343">
        <v>44</v>
      </c>
      <c r="B64" s="342" t="s">
        <v>242</v>
      </c>
      <c r="C64" s="342" t="s">
        <v>31</v>
      </c>
      <c r="D64" s="342" t="s">
        <v>188</v>
      </c>
      <c r="E64" s="342" t="s">
        <v>202</v>
      </c>
      <c r="F64" s="342" t="s">
        <v>243</v>
      </c>
      <c r="G64" s="146" t="s">
        <v>244</v>
      </c>
      <c r="H64" s="334">
        <v>67</v>
      </c>
      <c r="I64" s="342"/>
      <c r="J64" s="342">
        <v>67</v>
      </c>
      <c r="K64" s="342">
        <v>67</v>
      </c>
      <c r="L64" s="342"/>
      <c r="M64" s="342"/>
      <c r="N64" s="342"/>
      <c r="O64" s="342" t="s">
        <v>36</v>
      </c>
      <c r="P64" s="342">
        <v>2021.6</v>
      </c>
      <c r="Q64" s="342">
        <v>2022.12</v>
      </c>
      <c r="R64" s="146" t="s">
        <v>245</v>
      </c>
      <c r="S64" s="300" t="s">
        <v>189</v>
      </c>
      <c r="T64" s="342" t="s">
        <v>194</v>
      </c>
      <c r="U64" s="23" t="s">
        <v>41</v>
      </c>
    </row>
    <row r="65" s="4" customFormat="1" ht="114" customHeight="1" spans="1:21">
      <c r="A65" s="343">
        <v>45</v>
      </c>
      <c r="B65" s="342" t="s">
        <v>246</v>
      </c>
      <c r="C65" s="342" t="s">
        <v>31</v>
      </c>
      <c r="D65" s="342" t="s">
        <v>188</v>
      </c>
      <c r="E65" s="342" t="s">
        <v>202</v>
      </c>
      <c r="F65" s="342" t="s">
        <v>247</v>
      </c>
      <c r="G65" s="300" t="s">
        <v>248</v>
      </c>
      <c r="H65" s="334">
        <v>200</v>
      </c>
      <c r="I65" s="342"/>
      <c r="J65" s="342">
        <v>200</v>
      </c>
      <c r="K65" s="342">
        <v>200</v>
      </c>
      <c r="L65" s="342"/>
      <c r="M65" s="342"/>
      <c r="N65" s="342"/>
      <c r="O65" s="342" t="s">
        <v>36</v>
      </c>
      <c r="P65" s="342">
        <v>20216</v>
      </c>
      <c r="Q65" s="342" t="s">
        <v>249</v>
      </c>
      <c r="R65" s="300" t="s">
        <v>250</v>
      </c>
      <c r="S65" s="300" t="s">
        <v>189</v>
      </c>
      <c r="T65" s="342" t="s">
        <v>194</v>
      </c>
      <c r="U65" s="23" t="s">
        <v>41</v>
      </c>
    </row>
    <row r="66" s="4" customFormat="1" ht="111" customHeight="1" spans="1:21">
      <c r="A66" s="343">
        <v>46</v>
      </c>
      <c r="B66" s="300" t="s">
        <v>251</v>
      </c>
      <c r="C66" s="342" t="s">
        <v>31</v>
      </c>
      <c r="D66" s="342" t="s">
        <v>188</v>
      </c>
      <c r="E66" s="342" t="s">
        <v>202</v>
      </c>
      <c r="F66" s="300" t="s">
        <v>252</v>
      </c>
      <c r="G66" s="300" t="s">
        <v>253</v>
      </c>
      <c r="H66" s="334">
        <v>12</v>
      </c>
      <c r="I66" s="342"/>
      <c r="J66" s="342">
        <v>12</v>
      </c>
      <c r="K66" s="342">
        <v>12</v>
      </c>
      <c r="L66" s="342"/>
      <c r="M66" s="342"/>
      <c r="N66" s="342"/>
      <c r="O66" s="342" t="s">
        <v>36</v>
      </c>
      <c r="P66" s="342">
        <v>2022.1</v>
      </c>
      <c r="Q66" s="342" t="s">
        <v>228</v>
      </c>
      <c r="R66" s="300" t="s">
        <v>254</v>
      </c>
      <c r="S66" s="300" t="s">
        <v>189</v>
      </c>
      <c r="T66" s="342" t="s">
        <v>194</v>
      </c>
      <c r="U66" s="23" t="s">
        <v>41</v>
      </c>
    </row>
    <row r="67" s="4" customFormat="1" ht="82" customHeight="1" spans="1:21">
      <c r="A67" s="343">
        <v>47</v>
      </c>
      <c r="B67" s="342" t="s">
        <v>255</v>
      </c>
      <c r="C67" s="342" t="s">
        <v>31</v>
      </c>
      <c r="D67" s="342" t="s">
        <v>188</v>
      </c>
      <c r="E67" s="342" t="s">
        <v>202</v>
      </c>
      <c r="F67" s="342" t="s">
        <v>256</v>
      </c>
      <c r="G67" s="342" t="s">
        <v>257</v>
      </c>
      <c r="H67" s="334">
        <v>1300.5466</v>
      </c>
      <c r="I67" s="342"/>
      <c r="J67" s="342">
        <v>1300.5466</v>
      </c>
      <c r="K67" s="342">
        <v>1300.5466</v>
      </c>
      <c r="L67" s="342"/>
      <c r="M67" s="342"/>
      <c r="N67" s="342"/>
      <c r="O67" s="342" t="s">
        <v>36</v>
      </c>
      <c r="P67" s="342">
        <v>2021.3</v>
      </c>
      <c r="Q67" s="342" t="s">
        <v>228</v>
      </c>
      <c r="R67" s="342" t="s">
        <v>258</v>
      </c>
      <c r="S67" s="300" t="s">
        <v>189</v>
      </c>
      <c r="T67" s="342" t="s">
        <v>194</v>
      </c>
      <c r="U67" s="23" t="s">
        <v>41</v>
      </c>
    </row>
    <row r="68" s="4" customFormat="1" ht="136" customHeight="1" spans="1:21">
      <c r="A68" s="343">
        <v>48</v>
      </c>
      <c r="B68" s="361" t="s">
        <v>259</v>
      </c>
      <c r="C68" s="300" t="s">
        <v>260</v>
      </c>
      <c r="D68" s="342" t="s">
        <v>188</v>
      </c>
      <c r="E68" s="342" t="s">
        <v>202</v>
      </c>
      <c r="F68" s="300" t="s">
        <v>261</v>
      </c>
      <c r="G68" s="300" t="s">
        <v>262</v>
      </c>
      <c r="H68" s="334">
        <v>82.84</v>
      </c>
      <c r="I68" s="342"/>
      <c r="J68" s="342">
        <v>82.84</v>
      </c>
      <c r="K68" s="342">
        <v>82.84</v>
      </c>
      <c r="L68" s="342"/>
      <c r="M68" s="342"/>
      <c r="N68" s="342"/>
      <c r="O68" s="342" t="s">
        <v>36</v>
      </c>
      <c r="P68" s="342">
        <v>2021.3</v>
      </c>
      <c r="Q68" s="342" t="s">
        <v>228</v>
      </c>
      <c r="R68" s="51" t="s">
        <v>263</v>
      </c>
      <c r="S68" s="300" t="s">
        <v>189</v>
      </c>
      <c r="T68" s="342" t="s">
        <v>194</v>
      </c>
      <c r="U68" s="23" t="s">
        <v>41</v>
      </c>
    </row>
    <row r="69" s="4" customFormat="1" ht="148" customHeight="1" spans="1:21">
      <c r="A69" s="343">
        <v>49</v>
      </c>
      <c r="B69" s="342" t="s">
        <v>264</v>
      </c>
      <c r="C69" s="342" t="s">
        <v>31</v>
      </c>
      <c r="D69" s="342" t="s">
        <v>188</v>
      </c>
      <c r="E69" s="300" t="s">
        <v>202</v>
      </c>
      <c r="F69" s="300" t="s">
        <v>265</v>
      </c>
      <c r="G69" s="300" t="s">
        <v>266</v>
      </c>
      <c r="H69" s="334">
        <v>30</v>
      </c>
      <c r="I69" s="342"/>
      <c r="J69" s="342">
        <v>30</v>
      </c>
      <c r="K69" s="342">
        <v>30</v>
      </c>
      <c r="L69" s="342"/>
      <c r="M69" s="342"/>
      <c r="N69" s="342"/>
      <c r="O69" s="342" t="s">
        <v>36</v>
      </c>
      <c r="P69" s="342">
        <v>2021.3</v>
      </c>
      <c r="Q69" s="342" t="s">
        <v>228</v>
      </c>
      <c r="R69" s="51" t="s">
        <v>267</v>
      </c>
      <c r="S69" s="300" t="s">
        <v>189</v>
      </c>
      <c r="T69" s="342" t="s">
        <v>194</v>
      </c>
      <c r="U69" s="23" t="s">
        <v>41</v>
      </c>
    </row>
    <row r="70" s="4" customFormat="1" ht="69" customHeight="1" spans="1:21">
      <c r="A70" s="343">
        <v>50</v>
      </c>
      <c r="B70" s="334" t="s">
        <v>268</v>
      </c>
      <c r="C70" s="334" t="s">
        <v>44</v>
      </c>
      <c r="D70" s="334" t="s">
        <v>188</v>
      </c>
      <c r="E70" s="300" t="s">
        <v>202</v>
      </c>
      <c r="F70" s="97" t="s">
        <v>269</v>
      </c>
      <c r="G70" s="300" t="s">
        <v>270</v>
      </c>
      <c r="H70" s="334">
        <v>136</v>
      </c>
      <c r="I70" s="334"/>
      <c r="J70" s="334">
        <v>136</v>
      </c>
      <c r="K70" s="334">
        <v>136</v>
      </c>
      <c r="L70" s="342"/>
      <c r="M70" s="342"/>
      <c r="N70" s="342"/>
      <c r="O70" s="342" t="s">
        <v>36</v>
      </c>
      <c r="P70" s="342">
        <v>2022.3</v>
      </c>
      <c r="Q70" s="342">
        <v>2022.12</v>
      </c>
      <c r="R70" s="300" t="s">
        <v>271</v>
      </c>
      <c r="S70" s="300" t="s">
        <v>189</v>
      </c>
      <c r="T70" s="342" t="s">
        <v>194</v>
      </c>
      <c r="U70" s="23" t="s">
        <v>41</v>
      </c>
    </row>
    <row r="71" s="4" customFormat="1" ht="68" customHeight="1" spans="1:23">
      <c r="A71" s="343">
        <v>51</v>
      </c>
      <c r="B71" s="334" t="s">
        <v>272</v>
      </c>
      <c r="C71" s="334" t="s">
        <v>31</v>
      </c>
      <c r="D71" s="334" t="s">
        <v>188</v>
      </c>
      <c r="E71" s="300" t="s">
        <v>202</v>
      </c>
      <c r="F71" s="300" t="s">
        <v>273</v>
      </c>
      <c r="G71" s="300" t="s">
        <v>274</v>
      </c>
      <c r="H71" s="334">
        <v>1375</v>
      </c>
      <c r="I71" s="334"/>
      <c r="J71" s="334">
        <v>1375</v>
      </c>
      <c r="K71" s="334">
        <v>1375</v>
      </c>
      <c r="L71" s="342"/>
      <c r="M71" s="342"/>
      <c r="N71" s="342"/>
      <c r="O71" s="342" t="s">
        <v>36</v>
      </c>
      <c r="P71" s="342">
        <v>2022.3</v>
      </c>
      <c r="Q71" s="342">
        <v>2022.12</v>
      </c>
      <c r="R71" s="300" t="s">
        <v>275</v>
      </c>
      <c r="S71" s="300" t="s">
        <v>189</v>
      </c>
      <c r="T71" s="342" t="s">
        <v>194</v>
      </c>
      <c r="U71" s="23" t="s">
        <v>41</v>
      </c>
      <c r="W71" s="212"/>
    </row>
    <row r="72" s="4" customFormat="1" ht="71" customHeight="1" spans="1:21">
      <c r="A72" s="362">
        <v>52</v>
      </c>
      <c r="B72" s="363" t="s">
        <v>276</v>
      </c>
      <c r="C72" s="363" t="s">
        <v>44</v>
      </c>
      <c r="D72" s="363" t="s">
        <v>188</v>
      </c>
      <c r="E72" s="363" t="s">
        <v>202</v>
      </c>
      <c r="F72" s="331" t="s">
        <v>273</v>
      </c>
      <c r="G72" s="331" t="s">
        <v>277</v>
      </c>
      <c r="H72" s="363">
        <v>374.4</v>
      </c>
      <c r="I72" s="334"/>
      <c r="J72" s="334">
        <v>337.3</v>
      </c>
      <c r="K72" s="334">
        <v>337.3</v>
      </c>
      <c r="L72" s="342"/>
      <c r="M72" s="342"/>
      <c r="N72" s="342"/>
      <c r="O72" s="342" t="s">
        <v>36</v>
      </c>
      <c r="P72" s="386">
        <v>2022.3</v>
      </c>
      <c r="Q72" s="386">
        <v>2022.12</v>
      </c>
      <c r="R72" s="331" t="s">
        <v>278</v>
      </c>
      <c r="S72" s="386" t="s">
        <v>189</v>
      </c>
      <c r="T72" s="386" t="s">
        <v>194</v>
      </c>
      <c r="U72" s="23" t="s">
        <v>41</v>
      </c>
    </row>
    <row r="73" s="4" customFormat="1" ht="68" customHeight="1" spans="1:21">
      <c r="A73" s="343"/>
      <c r="B73" s="364"/>
      <c r="C73" s="364"/>
      <c r="D73" s="364"/>
      <c r="E73" s="364"/>
      <c r="F73" s="333"/>
      <c r="G73" s="333"/>
      <c r="H73" s="364"/>
      <c r="I73" s="334"/>
      <c r="J73" s="334">
        <v>37.1</v>
      </c>
      <c r="K73" s="334">
        <v>37.1</v>
      </c>
      <c r="L73" s="342"/>
      <c r="M73" s="342"/>
      <c r="N73" s="342"/>
      <c r="O73" s="342" t="s">
        <v>205</v>
      </c>
      <c r="P73" s="387"/>
      <c r="Q73" s="387"/>
      <c r="R73" s="333"/>
      <c r="S73" s="387"/>
      <c r="T73" s="387"/>
      <c r="U73" s="23" t="s">
        <v>41</v>
      </c>
    </row>
    <row r="74" s="4" customFormat="1" ht="80" customHeight="1" spans="1:21">
      <c r="A74" s="343">
        <v>53</v>
      </c>
      <c r="B74" s="334" t="s">
        <v>279</v>
      </c>
      <c r="C74" s="334" t="s">
        <v>44</v>
      </c>
      <c r="D74" s="334" t="s">
        <v>188</v>
      </c>
      <c r="E74" s="300" t="s">
        <v>202</v>
      </c>
      <c r="F74" s="300" t="s">
        <v>273</v>
      </c>
      <c r="G74" s="300" t="s">
        <v>280</v>
      </c>
      <c r="H74" s="334">
        <v>277.2311</v>
      </c>
      <c r="I74" s="334"/>
      <c r="J74" s="334">
        <v>277.2311</v>
      </c>
      <c r="K74" s="334">
        <v>277.2311</v>
      </c>
      <c r="L74" s="342"/>
      <c r="M74" s="342"/>
      <c r="N74" s="342"/>
      <c r="O74" s="342" t="s">
        <v>205</v>
      </c>
      <c r="P74" s="342">
        <v>2022.3</v>
      </c>
      <c r="Q74" s="342">
        <v>2022.12</v>
      </c>
      <c r="R74" s="300" t="s">
        <v>281</v>
      </c>
      <c r="S74" s="342" t="s">
        <v>189</v>
      </c>
      <c r="T74" s="342" t="s">
        <v>194</v>
      </c>
      <c r="U74" s="23" t="s">
        <v>41</v>
      </c>
    </row>
    <row r="75" s="4" customFormat="1" ht="85" customHeight="1" spans="1:21">
      <c r="A75" s="343">
        <v>54</v>
      </c>
      <c r="B75" s="334" t="s">
        <v>282</v>
      </c>
      <c r="C75" s="334" t="s">
        <v>44</v>
      </c>
      <c r="D75" s="334" t="s">
        <v>188</v>
      </c>
      <c r="E75" s="300" t="s">
        <v>202</v>
      </c>
      <c r="F75" s="300" t="s">
        <v>283</v>
      </c>
      <c r="G75" s="300" t="s">
        <v>284</v>
      </c>
      <c r="H75" s="334">
        <v>74.395</v>
      </c>
      <c r="I75" s="334"/>
      <c r="J75" s="334">
        <v>74.395</v>
      </c>
      <c r="K75" s="334">
        <v>74.395</v>
      </c>
      <c r="L75" s="342"/>
      <c r="M75" s="342"/>
      <c r="N75" s="342"/>
      <c r="O75" s="342" t="s">
        <v>205</v>
      </c>
      <c r="P75" s="342">
        <v>2022.3</v>
      </c>
      <c r="Q75" s="342">
        <v>2022.12</v>
      </c>
      <c r="R75" s="300" t="s">
        <v>285</v>
      </c>
      <c r="S75" s="342" t="s">
        <v>189</v>
      </c>
      <c r="T75" s="342" t="s">
        <v>194</v>
      </c>
      <c r="U75" s="23" t="s">
        <v>41</v>
      </c>
    </row>
    <row r="76" s="4" customFormat="1" ht="83" customHeight="1" spans="1:21">
      <c r="A76" s="343">
        <v>55</v>
      </c>
      <c r="B76" s="334" t="s">
        <v>286</v>
      </c>
      <c r="C76" s="334" t="s">
        <v>44</v>
      </c>
      <c r="D76" s="334" t="s">
        <v>188</v>
      </c>
      <c r="E76" s="300" t="s">
        <v>202</v>
      </c>
      <c r="F76" s="300" t="s">
        <v>178</v>
      </c>
      <c r="G76" s="300" t="s">
        <v>287</v>
      </c>
      <c r="H76" s="334">
        <v>70</v>
      </c>
      <c r="I76" s="334"/>
      <c r="J76" s="334">
        <v>70</v>
      </c>
      <c r="K76" s="334">
        <v>70</v>
      </c>
      <c r="L76" s="342"/>
      <c r="M76" s="342"/>
      <c r="N76" s="342"/>
      <c r="O76" s="342" t="s">
        <v>205</v>
      </c>
      <c r="P76" s="342">
        <v>2022.3</v>
      </c>
      <c r="Q76" s="342">
        <v>2022.12</v>
      </c>
      <c r="R76" s="146" t="s">
        <v>288</v>
      </c>
      <c r="S76" s="342" t="s">
        <v>189</v>
      </c>
      <c r="T76" s="342" t="s">
        <v>194</v>
      </c>
      <c r="U76" s="23" t="s">
        <v>41</v>
      </c>
    </row>
    <row r="77" s="5" customFormat="1" ht="66" customHeight="1" spans="1:21">
      <c r="A77" s="343">
        <v>56</v>
      </c>
      <c r="B77" s="342" t="s">
        <v>289</v>
      </c>
      <c r="C77" s="342" t="s">
        <v>44</v>
      </c>
      <c r="D77" s="342" t="s">
        <v>188</v>
      </c>
      <c r="E77" s="342" t="s">
        <v>290</v>
      </c>
      <c r="F77" s="342" t="s">
        <v>291</v>
      </c>
      <c r="G77" s="342" t="s">
        <v>292</v>
      </c>
      <c r="H77" s="334">
        <v>280</v>
      </c>
      <c r="I77" s="342"/>
      <c r="J77" s="342">
        <v>280</v>
      </c>
      <c r="K77" s="342">
        <v>280</v>
      </c>
      <c r="L77" s="342"/>
      <c r="M77" s="342"/>
      <c r="N77" s="342"/>
      <c r="O77" s="342" t="s">
        <v>205</v>
      </c>
      <c r="P77" s="342">
        <v>2022.3</v>
      </c>
      <c r="Q77" s="342">
        <v>2022.12</v>
      </c>
      <c r="R77" s="342" t="s">
        <v>293</v>
      </c>
      <c r="S77" s="342" t="s">
        <v>290</v>
      </c>
      <c r="T77" s="342" t="s">
        <v>294</v>
      </c>
      <c r="U77" s="23" t="s">
        <v>41</v>
      </c>
    </row>
    <row r="78" s="4" customFormat="1" ht="86" customHeight="1" spans="1:21">
      <c r="A78" s="343">
        <v>57</v>
      </c>
      <c r="B78" s="301" t="s">
        <v>295</v>
      </c>
      <c r="C78" s="301" t="s">
        <v>44</v>
      </c>
      <c r="D78" s="301" t="s">
        <v>188</v>
      </c>
      <c r="E78" s="301" t="s">
        <v>296</v>
      </c>
      <c r="F78" s="301" t="s">
        <v>297</v>
      </c>
      <c r="G78" s="301" t="s">
        <v>298</v>
      </c>
      <c r="H78" s="301">
        <v>100</v>
      </c>
      <c r="I78" s="356"/>
      <c r="J78" s="301">
        <v>100</v>
      </c>
      <c r="K78" s="301">
        <v>100</v>
      </c>
      <c r="L78" s="356"/>
      <c r="M78" s="356"/>
      <c r="N78" s="356"/>
      <c r="O78" s="301" t="s">
        <v>36</v>
      </c>
      <c r="P78" s="301">
        <v>2022.5</v>
      </c>
      <c r="Q78" s="301">
        <v>2022.11</v>
      </c>
      <c r="R78" s="301" t="s">
        <v>299</v>
      </c>
      <c r="S78" s="301" t="s">
        <v>300</v>
      </c>
      <c r="T78" s="301" t="s">
        <v>301</v>
      </c>
      <c r="U78" s="23" t="s">
        <v>41</v>
      </c>
    </row>
    <row r="79" s="4" customFormat="1" ht="96" customHeight="1" spans="1:21">
      <c r="A79" s="343">
        <v>58</v>
      </c>
      <c r="B79" s="300" t="s">
        <v>302</v>
      </c>
      <c r="C79" s="301" t="s">
        <v>44</v>
      </c>
      <c r="D79" s="301" t="s">
        <v>188</v>
      </c>
      <c r="E79" s="301" t="s">
        <v>296</v>
      </c>
      <c r="F79" s="301" t="s">
        <v>303</v>
      </c>
      <c r="G79" s="301" t="s">
        <v>304</v>
      </c>
      <c r="H79" s="300">
        <v>100</v>
      </c>
      <c r="I79" s="356"/>
      <c r="J79" s="300">
        <v>100</v>
      </c>
      <c r="K79" s="300">
        <v>100</v>
      </c>
      <c r="L79" s="356"/>
      <c r="M79" s="356"/>
      <c r="N79" s="356"/>
      <c r="O79" s="301" t="s">
        <v>36</v>
      </c>
      <c r="P79" s="301">
        <v>2022.5</v>
      </c>
      <c r="Q79" s="301">
        <v>2022.11</v>
      </c>
      <c r="R79" s="352" t="s">
        <v>305</v>
      </c>
      <c r="S79" s="301" t="s">
        <v>300</v>
      </c>
      <c r="T79" s="301" t="s">
        <v>301</v>
      </c>
      <c r="U79" s="23" t="s">
        <v>41</v>
      </c>
    </row>
    <row r="80" s="4" customFormat="1" ht="106" customHeight="1" spans="1:21">
      <c r="A80" s="343">
        <v>59</v>
      </c>
      <c r="B80" s="300" t="s">
        <v>306</v>
      </c>
      <c r="C80" s="301" t="s">
        <v>44</v>
      </c>
      <c r="D80" s="301" t="s">
        <v>188</v>
      </c>
      <c r="E80" s="301" t="s">
        <v>296</v>
      </c>
      <c r="F80" s="301" t="s">
        <v>297</v>
      </c>
      <c r="G80" s="301" t="s">
        <v>307</v>
      </c>
      <c r="H80" s="300">
        <v>400</v>
      </c>
      <c r="I80" s="356"/>
      <c r="J80" s="300">
        <v>400</v>
      </c>
      <c r="K80" s="300">
        <v>400</v>
      </c>
      <c r="L80" s="356"/>
      <c r="M80" s="356"/>
      <c r="N80" s="356"/>
      <c r="O80" s="301" t="s">
        <v>36</v>
      </c>
      <c r="P80" s="301">
        <v>2022.5</v>
      </c>
      <c r="Q80" s="301">
        <v>2022.11</v>
      </c>
      <c r="R80" s="352" t="s">
        <v>308</v>
      </c>
      <c r="S80" s="301" t="s">
        <v>300</v>
      </c>
      <c r="T80" s="301" t="s">
        <v>301</v>
      </c>
      <c r="U80" s="23" t="s">
        <v>41</v>
      </c>
    </row>
    <row r="81" s="4" customFormat="1" ht="60" customHeight="1" spans="1:21">
      <c r="A81" s="343">
        <v>60</v>
      </c>
      <c r="B81" s="300" t="s">
        <v>309</v>
      </c>
      <c r="C81" s="301" t="s">
        <v>187</v>
      </c>
      <c r="D81" s="301" t="s">
        <v>188</v>
      </c>
      <c r="E81" s="301" t="s">
        <v>296</v>
      </c>
      <c r="F81" s="301" t="s">
        <v>297</v>
      </c>
      <c r="G81" s="301" t="s">
        <v>310</v>
      </c>
      <c r="H81" s="300">
        <v>48</v>
      </c>
      <c r="I81" s="356"/>
      <c r="J81" s="300">
        <v>48</v>
      </c>
      <c r="K81" s="300">
        <v>48</v>
      </c>
      <c r="L81" s="356"/>
      <c r="M81" s="356"/>
      <c r="N81" s="356"/>
      <c r="O81" s="301" t="s">
        <v>36</v>
      </c>
      <c r="P81" s="301">
        <v>2022.5</v>
      </c>
      <c r="Q81" s="301">
        <v>2022.11</v>
      </c>
      <c r="R81" s="352" t="s">
        <v>311</v>
      </c>
      <c r="S81" s="301" t="s">
        <v>300</v>
      </c>
      <c r="T81" s="301" t="s">
        <v>301</v>
      </c>
      <c r="U81" s="23" t="s">
        <v>41</v>
      </c>
    </row>
    <row r="82" s="4" customFormat="1" ht="45" customHeight="1" spans="1:21">
      <c r="A82" s="362">
        <v>61</v>
      </c>
      <c r="B82" s="331" t="s">
        <v>312</v>
      </c>
      <c r="C82" s="365" t="s">
        <v>44</v>
      </c>
      <c r="D82" s="331" t="s">
        <v>188</v>
      </c>
      <c r="E82" s="330" t="s">
        <v>300</v>
      </c>
      <c r="F82" s="330" t="s">
        <v>313</v>
      </c>
      <c r="G82" s="331" t="s">
        <v>314</v>
      </c>
      <c r="H82" s="366">
        <v>410</v>
      </c>
      <c r="I82" s="369"/>
      <c r="J82" s="341">
        <f>SUM(K82:N82)</f>
        <v>246</v>
      </c>
      <c r="K82" s="369"/>
      <c r="L82" s="369"/>
      <c r="M82" s="369">
        <v>246</v>
      </c>
      <c r="N82" s="369"/>
      <c r="O82" s="301" t="s">
        <v>315</v>
      </c>
      <c r="P82" s="365">
        <v>2022.4</v>
      </c>
      <c r="Q82" s="365">
        <v>2022.12</v>
      </c>
      <c r="R82" s="365" t="s">
        <v>316</v>
      </c>
      <c r="S82" s="330" t="s">
        <v>300</v>
      </c>
      <c r="T82" s="365" t="s">
        <v>301</v>
      </c>
      <c r="U82" s="23" t="s">
        <v>41</v>
      </c>
    </row>
    <row r="83" s="4" customFormat="1" ht="38" customHeight="1" spans="1:21">
      <c r="A83" s="343"/>
      <c r="B83" s="333"/>
      <c r="C83" s="367"/>
      <c r="D83" s="333"/>
      <c r="E83" s="332"/>
      <c r="F83" s="332"/>
      <c r="G83" s="333"/>
      <c r="H83" s="368"/>
      <c r="I83" s="369"/>
      <c r="J83" s="341">
        <v>164</v>
      </c>
      <c r="K83" s="369">
        <v>164</v>
      </c>
      <c r="L83" s="369"/>
      <c r="M83" s="369"/>
      <c r="N83" s="369"/>
      <c r="O83" s="301" t="s">
        <v>218</v>
      </c>
      <c r="P83" s="367"/>
      <c r="Q83" s="367"/>
      <c r="R83" s="367"/>
      <c r="S83" s="332"/>
      <c r="T83" s="367"/>
      <c r="U83" s="23" t="s">
        <v>41</v>
      </c>
    </row>
    <row r="84" s="4" customFormat="1" ht="67" customHeight="1" spans="1:21">
      <c r="A84" s="343">
        <v>62</v>
      </c>
      <c r="B84" s="340" t="s">
        <v>317</v>
      </c>
      <c r="C84" s="300" t="s">
        <v>44</v>
      </c>
      <c r="D84" s="301" t="s">
        <v>188</v>
      </c>
      <c r="E84" s="301" t="s">
        <v>300</v>
      </c>
      <c r="F84" s="301" t="s">
        <v>318</v>
      </c>
      <c r="G84" s="301" t="s">
        <v>319</v>
      </c>
      <c r="H84" s="312">
        <f>SUM(I84:J84)</f>
        <v>50</v>
      </c>
      <c r="I84" s="369"/>
      <c r="J84" s="341">
        <f>SUM(K84:N84)</f>
        <v>50</v>
      </c>
      <c r="K84" s="369"/>
      <c r="L84" s="369">
        <v>50</v>
      </c>
      <c r="M84" s="369"/>
      <c r="N84" s="369"/>
      <c r="O84" s="300" t="s">
        <v>214</v>
      </c>
      <c r="P84" s="340">
        <v>2022.6</v>
      </c>
      <c r="Q84" s="340">
        <v>2022.12</v>
      </c>
      <c r="R84" s="301" t="s">
        <v>320</v>
      </c>
      <c r="S84" s="301" t="s">
        <v>300</v>
      </c>
      <c r="T84" s="340" t="s">
        <v>301</v>
      </c>
      <c r="U84" s="23" t="s">
        <v>41</v>
      </c>
    </row>
    <row r="85" s="4" customFormat="1" ht="77" customHeight="1" spans="1:21">
      <c r="A85" s="343">
        <v>63</v>
      </c>
      <c r="B85" s="301" t="s">
        <v>321</v>
      </c>
      <c r="C85" s="300" t="s">
        <v>44</v>
      </c>
      <c r="D85" s="301" t="s">
        <v>188</v>
      </c>
      <c r="E85" s="301" t="s">
        <v>300</v>
      </c>
      <c r="F85" s="301" t="s">
        <v>322</v>
      </c>
      <c r="G85" s="301" t="s">
        <v>323</v>
      </c>
      <c r="H85" s="312">
        <v>45</v>
      </c>
      <c r="I85" s="369"/>
      <c r="J85" s="341">
        <v>45</v>
      </c>
      <c r="K85" s="369"/>
      <c r="L85" s="369">
        <v>45</v>
      </c>
      <c r="M85" s="369"/>
      <c r="N85" s="369"/>
      <c r="O85" s="300" t="s">
        <v>214</v>
      </c>
      <c r="P85" s="340">
        <v>2022.6</v>
      </c>
      <c r="Q85" s="340">
        <v>2022.12</v>
      </c>
      <c r="R85" s="301" t="s">
        <v>324</v>
      </c>
      <c r="S85" s="301" t="s">
        <v>300</v>
      </c>
      <c r="T85" s="340" t="s">
        <v>301</v>
      </c>
      <c r="U85" s="23" t="s">
        <v>41</v>
      </c>
    </row>
    <row r="86" s="4" customFormat="1" ht="64" customHeight="1" spans="1:21">
      <c r="A86" s="343">
        <v>64</v>
      </c>
      <c r="B86" s="301" t="s">
        <v>325</v>
      </c>
      <c r="C86" s="300" t="s">
        <v>44</v>
      </c>
      <c r="D86" s="301" t="s">
        <v>188</v>
      </c>
      <c r="E86" s="301" t="s">
        <v>300</v>
      </c>
      <c r="F86" s="301" t="s">
        <v>326</v>
      </c>
      <c r="G86" s="301" t="s">
        <v>327</v>
      </c>
      <c r="H86" s="312">
        <v>70</v>
      </c>
      <c r="I86" s="369"/>
      <c r="J86" s="341">
        <v>70</v>
      </c>
      <c r="K86" s="369">
        <v>70</v>
      </c>
      <c r="L86" s="369"/>
      <c r="M86" s="369"/>
      <c r="N86" s="369"/>
      <c r="O86" s="300" t="s">
        <v>181</v>
      </c>
      <c r="P86" s="340">
        <v>2022.6</v>
      </c>
      <c r="Q86" s="340">
        <v>2022.12</v>
      </c>
      <c r="R86" s="301" t="s">
        <v>328</v>
      </c>
      <c r="S86" s="301" t="s">
        <v>300</v>
      </c>
      <c r="T86" s="340" t="s">
        <v>301</v>
      </c>
      <c r="U86" s="23" t="s">
        <v>41</v>
      </c>
    </row>
    <row r="87" s="4" customFormat="1" ht="62" customHeight="1" spans="1:21">
      <c r="A87" s="343">
        <v>65</v>
      </c>
      <c r="B87" s="301" t="s">
        <v>329</v>
      </c>
      <c r="C87" s="300" t="s">
        <v>44</v>
      </c>
      <c r="D87" s="301" t="s">
        <v>188</v>
      </c>
      <c r="E87" s="301" t="s">
        <v>300</v>
      </c>
      <c r="F87" s="301" t="s">
        <v>330</v>
      </c>
      <c r="G87" s="301" t="s">
        <v>329</v>
      </c>
      <c r="H87" s="312">
        <v>29</v>
      </c>
      <c r="I87" s="369"/>
      <c r="J87" s="341">
        <v>29</v>
      </c>
      <c r="K87" s="369">
        <v>29</v>
      </c>
      <c r="L87" s="369"/>
      <c r="M87" s="369"/>
      <c r="N87" s="369"/>
      <c r="O87" s="300" t="s">
        <v>181</v>
      </c>
      <c r="P87" s="340">
        <v>2022.6</v>
      </c>
      <c r="Q87" s="340">
        <v>2022.12</v>
      </c>
      <c r="R87" s="301" t="s">
        <v>331</v>
      </c>
      <c r="S87" s="301" t="s">
        <v>300</v>
      </c>
      <c r="T87" s="340" t="s">
        <v>301</v>
      </c>
      <c r="U87" s="23" t="s">
        <v>41</v>
      </c>
    </row>
    <row r="88" s="4" customFormat="1" ht="73" customHeight="1" spans="1:21">
      <c r="A88" s="343">
        <v>66</v>
      </c>
      <c r="B88" s="301" t="s">
        <v>332</v>
      </c>
      <c r="C88" s="300" t="s">
        <v>44</v>
      </c>
      <c r="D88" s="301" t="s">
        <v>188</v>
      </c>
      <c r="E88" s="301" t="s">
        <v>300</v>
      </c>
      <c r="F88" s="301" t="s">
        <v>313</v>
      </c>
      <c r="G88" s="301" t="s">
        <v>333</v>
      </c>
      <c r="H88" s="312">
        <v>177</v>
      </c>
      <c r="I88" s="369"/>
      <c r="J88" s="341">
        <v>177</v>
      </c>
      <c r="K88" s="369">
        <v>177</v>
      </c>
      <c r="L88" s="369"/>
      <c r="M88" s="369"/>
      <c r="N88" s="369"/>
      <c r="O88" s="300" t="s">
        <v>218</v>
      </c>
      <c r="P88" s="340">
        <v>2022.6</v>
      </c>
      <c r="Q88" s="340">
        <v>2022.12</v>
      </c>
      <c r="R88" s="301" t="s">
        <v>334</v>
      </c>
      <c r="S88" s="301" t="s">
        <v>300</v>
      </c>
      <c r="T88" s="340" t="s">
        <v>301</v>
      </c>
      <c r="U88" s="23" t="s">
        <v>41</v>
      </c>
    </row>
    <row r="89" s="4" customFormat="1" ht="63" customHeight="1" spans="1:21">
      <c r="A89" s="343">
        <v>67</v>
      </c>
      <c r="B89" s="369" t="s">
        <v>335</v>
      </c>
      <c r="C89" s="349" t="s">
        <v>44</v>
      </c>
      <c r="D89" s="301" t="s">
        <v>188</v>
      </c>
      <c r="E89" s="301" t="s">
        <v>300</v>
      </c>
      <c r="F89" s="301" t="s">
        <v>313</v>
      </c>
      <c r="G89" s="302" t="s">
        <v>336</v>
      </c>
      <c r="H89" s="312">
        <v>319</v>
      </c>
      <c r="I89" s="349"/>
      <c r="J89" s="341">
        <v>319</v>
      </c>
      <c r="K89" s="369">
        <v>319</v>
      </c>
      <c r="L89" s="369"/>
      <c r="M89" s="369"/>
      <c r="N89" s="369"/>
      <c r="O89" s="300" t="s">
        <v>218</v>
      </c>
      <c r="P89" s="369">
        <v>2022.4</v>
      </c>
      <c r="Q89" s="369">
        <v>2022.12</v>
      </c>
      <c r="R89" s="302" t="s">
        <v>337</v>
      </c>
      <c r="S89" s="302" t="s">
        <v>300</v>
      </c>
      <c r="T89" s="369" t="s">
        <v>301</v>
      </c>
      <c r="U89" s="23" t="s">
        <v>41</v>
      </c>
    </row>
    <row r="90" s="4" customFormat="1" ht="51" customHeight="1" spans="1:21">
      <c r="A90" s="164"/>
      <c r="B90" s="165" t="s">
        <v>338</v>
      </c>
      <c r="C90" s="166"/>
      <c r="D90" s="166"/>
      <c r="E90" s="166"/>
      <c r="F90" s="166"/>
      <c r="G90" s="167"/>
      <c r="H90" s="370">
        <f>SUM(H91:H101)</f>
        <v>6881.070515</v>
      </c>
      <c r="I90" s="370">
        <f t="shared" ref="I90:N90" si="14">SUM(I91:I101)</f>
        <v>2200</v>
      </c>
      <c r="J90" s="370">
        <f t="shared" si="14"/>
        <v>4681.070515</v>
      </c>
      <c r="K90" s="370">
        <f t="shared" si="14"/>
        <v>4638.680515</v>
      </c>
      <c r="L90" s="370">
        <f t="shared" si="14"/>
        <v>42.39</v>
      </c>
      <c r="M90" s="370">
        <f t="shared" si="14"/>
        <v>0</v>
      </c>
      <c r="N90" s="370">
        <f t="shared" si="14"/>
        <v>0</v>
      </c>
      <c r="O90" s="204"/>
      <c r="P90" s="205"/>
      <c r="Q90" s="205"/>
      <c r="R90" s="205"/>
      <c r="S90" s="205"/>
      <c r="T90" s="205"/>
      <c r="U90" s="23" t="s">
        <v>41</v>
      </c>
    </row>
    <row r="91" s="4" customFormat="1" ht="96" customHeight="1" spans="1:21">
      <c r="A91" s="340">
        <v>68</v>
      </c>
      <c r="B91" s="301" t="s">
        <v>339</v>
      </c>
      <c r="C91" s="301" t="s">
        <v>44</v>
      </c>
      <c r="D91" s="301" t="s">
        <v>340</v>
      </c>
      <c r="E91" s="301" t="s">
        <v>341</v>
      </c>
      <c r="F91" s="301" t="s">
        <v>178</v>
      </c>
      <c r="G91" s="301" t="s">
        <v>342</v>
      </c>
      <c r="H91" s="301">
        <v>2400</v>
      </c>
      <c r="I91" s="356"/>
      <c r="J91" s="301">
        <v>2400</v>
      </c>
      <c r="K91" s="301">
        <v>2400</v>
      </c>
      <c r="L91" s="356"/>
      <c r="M91" s="356"/>
      <c r="N91" s="356"/>
      <c r="O91" s="301" t="s">
        <v>36</v>
      </c>
      <c r="P91" s="301">
        <v>2022.4</v>
      </c>
      <c r="Q91" s="301">
        <v>2022.12</v>
      </c>
      <c r="R91" s="301" t="s">
        <v>343</v>
      </c>
      <c r="S91" s="301" t="s">
        <v>344</v>
      </c>
      <c r="T91" s="301" t="s">
        <v>345</v>
      </c>
      <c r="U91" s="23" t="s">
        <v>41</v>
      </c>
    </row>
    <row r="92" s="3" customFormat="1" ht="77" customHeight="1" spans="1:21">
      <c r="A92" s="340">
        <v>69</v>
      </c>
      <c r="B92" s="301" t="s">
        <v>346</v>
      </c>
      <c r="C92" s="301" t="s">
        <v>347</v>
      </c>
      <c r="D92" s="301" t="s">
        <v>340</v>
      </c>
      <c r="E92" s="301" t="s">
        <v>348</v>
      </c>
      <c r="F92" s="301" t="s">
        <v>349</v>
      </c>
      <c r="G92" s="301" t="s">
        <v>350</v>
      </c>
      <c r="H92" s="371">
        <v>600</v>
      </c>
      <c r="I92" s="356"/>
      <c r="J92" s="371">
        <v>600</v>
      </c>
      <c r="K92" s="371">
        <v>600</v>
      </c>
      <c r="L92" s="356"/>
      <c r="M92" s="356"/>
      <c r="N92" s="356"/>
      <c r="O92" s="301" t="s">
        <v>36</v>
      </c>
      <c r="P92" s="301">
        <v>2022.3</v>
      </c>
      <c r="Q92" s="301">
        <v>2022.12</v>
      </c>
      <c r="R92" s="301" t="s">
        <v>351</v>
      </c>
      <c r="S92" s="301" t="s">
        <v>344</v>
      </c>
      <c r="T92" s="301" t="s">
        <v>345</v>
      </c>
      <c r="U92" s="23" t="s">
        <v>41</v>
      </c>
    </row>
    <row r="93" s="3" customFormat="1" ht="67" customHeight="1" spans="1:21">
      <c r="A93" s="340"/>
      <c r="B93" s="371" t="s">
        <v>352</v>
      </c>
      <c r="C93" s="301" t="s">
        <v>44</v>
      </c>
      <c r="D93" s="301" t="s">
        <v>340</v>
      </c>
      <c r="E93" s="301" t="s">
        <v>344</v>
      </c>
      <c r="F93" s="372" t="s">
        <v>353</v>
      </c>
      <c r="G93" s="371" t="s">
        <v>352</v>
      </c>
      <c r="H93" s="371">
        <v>82.455415</v>
      </c>
      <c r="I93" s="356"/>
      <c r="J93" s="371">
        <v>82.455415</v>
      </c>
      <c r="K93" s="371">
        <v>82.455415</v>
      </c>
      <c r="L93" s="356"/>
      <c r="M93" s="356"/>
      <c r="N93" s="356"/>
      <c r="O93" s="301" t="s">
        <v>36</v>
      </c>
      <c r="P93" s="301">
        <v>2022.4</v>
      </c>
      <c r="Q93" s="301">
        <v>2022.11</v>
      </c>
      <c r="R93" s="301"/>
      <c r="S93" s="301" t="s">
        <v>344</v>
      </c>
      <c r="T93" s="301" t="s">
        <v>345</v>
      </c>
      <c r="U93" s="23" t="s">
        <v>41</v>
      </c>
    </row>
    <row r="94" s="3" customFormat="1" ht="67" customHeight="1" spans="1:21">
      <c r="A94" s="340">
        <v>71</v>
      </c>
      <c r="B94" s="371" t="s">
        <v>354</v>
      </c>
      <c r="C94" s="301" t="s">
        <v>44</v>
      </c>
      <c r="D94" s="301" t="s">
        <v>340</v>
      </c>
      <c r="E94" s="301" t="s">
        <v>355</v>
      </c>
      <c r="F94" s="301" t="s">
        <v>178</v>
      </c>
      <c r="G94" s="301" t="s">
        <v>356</v>
      </c>
      <c r="H94" s="371">
        <v>658.0351</v>
      </c>
      <c r="I94" s="356"/>
      <c r="J94" s="371">
        <v>658.0351</v>
      </c>
      <c r="K94" s="371">
        <v>658.0351</v>
      </c>
      <c r="L94" s="356"/>
      <c r="M94" s="356"/>
      <c r="N94" s="356"/>
      <c r="O94" s="301" t="s">
        <v>36</v>
      </c>
      <c r="P94" s="301">
        <v>2022.4</v>
      </c>
      <c r="Q94" s="301">
        <v>2022.12</v>
      </c>
      <c r="R94" s="301" t="s">
        <v>357</v>
      </c>
      <c r="S94" s="301" t="s">
        <v>344</v>
      </c>
      <c r="T94" s="301" t="s">
        <v>345</v>
      </c>
      <c r="U94" s="23" t="s">
        <v>41</v>
      </c>
    </row>
    <row r="95" s="3" customFormat="1" ht="75" customHeight="1" spans="1:21">
      <c r="A95" s="340">
        <v>72</v>
      </c>
      <c r="B95" s="301" t="s">
        <v>358</v>
      </c>
      <c r="C95" s="301" t="s">
        <v>44</v>
      </c>
      <c r="D95" s="301" t="s">
        <v>340</v>
      </c>
      <c r="E95" s="301" t="s">
        <v>355</v>
      </c>
      <c r="F95" s="301" t="s">
        <v>178</v>
      </c>
      <c r="G95" s="301" t="s">
        <v>359</v>
      </c>
      <c r="H95" s="301">
        <v>200</v>
      </c>
      <c r="I95" s="352"/>
      <c r="J95" s="301">
        <v>200</v>
      </c>
      <c r="K95" s="301">
        <v>200</v>
      </c>
      <c r="L95" s="356"/>
      <c r="M95" s="356"/>
      <c r="N95" s="356"/>
      <c r="O95" s="301" t="s">
        <v>36</v>
      </c>
      <c r="P95" s="301">
        <v>2022.4</v>
      </c>
      <c r="Q95" s="301">
        <v>2022.12</v>
      </c>
      <c r="R95" s="301" t="s">
        <v>360</v>
      </c>
      <c r="S95" s="301" t="s">
        <v>344</v>
      </c>
      <c r="T95" s="301" t="s">
        <v>345</v>
      </c>
      <c r="U95" s="23" t="s">
        <v>41</v>
      </c>
    </row>
    <row r="96" s="3" customFormat="1" ht="87" customHeight="1" spans="1:21">
      <c r="A96" s="340">
        <v>73</v>
      </c>
      <c r="B96" s="300" t="s">
        <v>361</v>
      </c>
      <c r="C96" s="301" t="s">
        <v>44</v>
      </c>
      <c r="D96" s="301" t="s">
        <v>340</v>
      </c>
      <c r="E96" s="301" t="s">
        <v>344</v>
      </c>
      <c r="F96" s="373" t="s">
        <v>362</v>
      </c>
      <c r="G96" s="300" t="s">
        <v>363</v>
      </c>
      <c r="H96" s="302">
        <f t="shared" ref="H96:H100" si="15">SUM(I96:J96)</f>
        <v>30.55</v>
      </c>
      <c r="I96" s="302"/>
      <c r="J96" s="302">
        <f t="shared" ref="J96:J101" si="16">SUM(K96:N96)</f>
        <v>30.55</v>
      </c>
      <c r="K96" s="302"/>
      <c r="L96" s="349">
        <v>30.55</v>
      </c>
      <c r="M96" s="302"/>
      <c r="N96" s="302"/>
      <c r="O96" s="300" t="s">
        <v>214</v>
      </c>
      <c r="P96" s="301">
        <v>2022.3</v>
      </c>
      <c r="Q96" s="300">
        <v>2022.12</v>
      </c>
      <c r="R96" s="301" t="s">
        <v>364</v>
      </c>
      <c r="S96" s="301" t="s">
        <v>344</v>
      </c>
      <c r="T96" s="301" t="s">
        <v>345</v>
      </c>
      <c r="U96" s="23" t="s">
        <v>41</v>
      </c>
    </row>
    <row r="97" s="3" customFormat="1" ht="84" customHeight="1" spans="1:21">
      <c r="A97" s="340">
        <v>74</v>
      </c>
      <c r="B97" s="331" t="s">
        <v>365</v>
      </c>
      <c r="C97" s="301" t="s">
        <v>44</v>
      </c>
      <c r="D97" s="301" t="s">
        <v>340</v>
      </c>
      <c r="E97" s="301" t="s">
        <v>344</v>
      </c>
      <c r="F97" s="373" t="s">
        <v>366</v>
      </c>
      <c r="G97" s="300" t="s">
        <v>367</v>
      </c>
      <c r="H97" s="302">
        <f t="shared" si="15"/>
        <v>10.33</v>
      </c>
      <c r="I97" s="302"/>
      <c r="J97" s="302">
        <f t="shared" si="16"/>
        <v>10.33</v>
      </c>
      <c r="K97" s="302"/>
      <c r="L97" s="349">
        <v>10.33</v>
      </c>
      <c r="M97" s="302"/>
      <c r="N97" s="302"/>
      <c r="O97" s="300" t="s">
        <v>214</v>
      </c>
      <c r="P97" s="301">
        <v>2022.3</v>
      </c>
      <c r="Q97" s="300">
        <v>2022.12</v>
      </c>
      <c r="R97" s="301" t="s">
        <v>368</v>
      </c>
      <c r="S97" s="301" t="s">
        <v>344</v>
      </c>
      <c r="T97" s="301" t="s">
        <v>345</v>
      </c>
      <c r="U97" s="23" t="s">
        <v>41</v>
      </c>
    </row>
    <row r="98" s="3" customFormat="1" ht="79" customHeight="1" spans="1:21">
      <c r="A98" s="340">
        <v>75</v>
      </c>
      <c r="B98" s="374"/>
      <c r="C98" s="301" t="s">
        <v>44</v>
      </c>
      <c r="D98" s="301" t="s">
        <v>340</v>
      </c>
      <c r="E98" s="301" t="s">
        <v>344</v>
      </c>
      <c r="F98" s="373" t="s">
        <v>369</v>
      </c>
      <c r="G98" s="300" t="s">
        <v>370</v>
      </c>
      <c r="H98" s="302">
        <f t="shared" si="15"/>
        <v>1.11</v>
      </c>
      <c r="I98" s="302"/>
      <c r="J98" s="302">
        <f t="shared" si="16"/>
        <v>1.11</v>
      </c>
      <c r="K98" s="302"/>
      <c r="L98" s="349">
        <v>1.11</v>
      </c>
      <c r="M98" s="302"/>
      <c r="N98" s="302"/>
      <c r="O98" s="300" t="s">
        <v>214</v>
      </c>
      <c r="P98" s="301">
        <v>2022.3</v>
      </c>
      <c r="Q98" s="300">
        <v>2022.12</v>
      </c>
      <c r="R98" s="301" t="s">
        <v>368</v>
      </c>
      <c r="S98" s="301" t="s">
        <v>344</v>
      </c>
      <c r="T98" s="301" t="s">
        <v>345</v>
      </c>
      <c r="U98" s="23" t="s">
        <v>41</v>
      </c>
    </row>
    <row r="99" s="3" customFormat="1" ht="63" customHeight="1" spans="1:21">
      <c r="A99" s="340">
        <v>76</v>
      </c>
      <c r="B99" s="333"/>
      <c r="C99" s="301" t="s">
        <v>44</v>
      </c>
      <c r="D99" s="301" t="s">
        <v>340</v>
      </c>
      <c r="E99" s="301" t="s">
        <v>344</v>
      </c>
      <c r="F99" s="373" t="s">
        <v>371</v>
      </c>
      <c r="G99" s="300" t="s">
        <v>372</v>
      </c>
      <c r="H99" s="302">
        <f t="shared" si="15"/>
        <v>0.4</v>
      </c>
      <c r="I99" s="302"/>
      <c r="J99" s="302">
        <f t="shared" si="16"/>
        <v>0.4</v>
      </c>
      <c r="K99" s="302"/>
      <c r="L99" s="349">
        <v>0.4</v>
      </c>
      <c r="M99" s="302"/>
      <c r="N99" s="302"/>
      <c r="O99" s="300" t="s">
        <v>214</v>
      </c>
      <c r="P99" s="301">
        <v>2022.3</v>
      </c>
      <c r="Q99" s="300">
        <v>2022.12</v>
      </c>
      <c r="R99" s="301" t="s">
        <v>368</v>
      </c>
      <c r="S99" s="301" t="s">
        <v>344</v>
      </c>
      <c r="T99" s="301" t="s">
        <v>345</v>
      </c>
      <c r="U99" s="23" t="s">
        <v>41</v>
      </c>
    </row>
    <row r="100" s="3" customFormat="1" ht="57" customHeight="1" spans="1:21">
      <c r="A100" s="340">
        <v>77</v>
      </c>
      <c r="B100" s="300" t="s">
        <v>373</v>
      </c>
      <c r="C100" s="301" t="s">
        <v>44</v>
      </c>
      <c r="D100" s="301" t="s">
        <v>340</v>
      </c>
      <c r="E100" s="301" t="s">
        <v>344</v>
      </c>
      <c r="F100" s="300" t="s">
        <v>374</v>
      </c>
      <c r="G100" s="300" t="s">
        <v>375</v>
      </c>
      <c r="H100" s="302">
        <f t="shared" si="15"/>
        <v>98.19</v>
      </c>
      <c r="I100" s="349"/>
      <c r="J100" s="349">
        <f t="shared" si="16"/>
        <v>98.19</v>
      </c>
      <c r="K100" s="349">
        <v>98.19</v>
      </c>
      <c r="L100" s="349"/>
      <c r="M100" s="349"/>
      <c r="N100" s="349"/>
      <c r="O100" s="300" t="s">
        <v>218</v>
      </c>
      <c r="P100" s="300">
        <v>2022.9</v>
      </c>
      <c r="Q100" s="300">
        <v>2022.12</v>
      </c>
      <c r="R100" s="300" t="s">
        <v>376</v>
      </c>
      <c r="S100" s="301" t="s">
        <v>344</v>
      </c>
      <c r="T100" s="301" t="s">
        <v>345</v>
      </c>
      <c r="U100" s="23" t="s">
        <v>41</v>
      </c>
    </row>
    <row r="101" s="3" customFormat="1" ht="65" customHeight="1" spans="1:21">
      <c r="A101" s="340">
        <v>78</v>
      </c>
      <c r="B101" s="375" t="s">
        <v>346</v>
      </c>
      <c r="C101" s="301" t="s">
        <v>44</v>
      </c>
      <c r="D101" s="301" t="s">
        <v>340</v>
      </c>
      <c r="E101" s="301" t="s">
        <v>344</v>
      </c>
      <c r="F101" s="301" t="s">
        <v>348</v>
      </c>
      <c r="G101" s="301" t="s">
        <v>377</v>
      </c>
      <c r="H101" s="369">
        <v>2800</v>
      </c>
      <c r="I101" s="369">
        <v>2200</v>
      </c>
      <c r="J101" s="349">
        <f t="shared" si="16"/>
        <v>600</v>
      </c>
      <c r="K101" s="302">
        <v>600</v>
      </c>
      <c r="L101" s="369"/>
      <c r="M101" s="369"/>
      <c r="N101" s="302"/>
      <c r="O101" s="349" t="s">
        <v>378</v>
      </c>
      <c r="P101" s="300">
        <v>2022.9</v>
      </c>
      <c r="Q101" s="300">
        <v>2022.12</v>
      </c>
      <c r="R101" s="301" t="s">
        <v>379</v>
      </c>
      <c r="S101" s="301" t="s">
        <v>344</v>
      </c>
      <c r="T101" s="301" t="s">
        <v>345</v>
      </c>
      <c r="U101" s="23" t="s">
        <v>41</v>
      </c>
    </row>
    <row r="102" s="3" customFormat="1" ht="59" customHeight="1" spans="1:21">
      <c r="A102" s="177"/>
      <c r="B102" s="165" t="s">
        <v>380</v>
      </c>
      <c r="C102" s="166"/>
      <c r="D102" s="166"/>
      <c r="E102" s="166"/>
      <c r="F102" s="166"/>
      <c r="G102" s="167"/>
      <c r="H102" s="376">
        <f t="shared" ref="H102:N102" si="17">SUM(H103:H107)</f>
        <v>656</v>
      </c>
      <c r="I102" s="376">
        <f t="shared" si="17"/>
        <v>0</v>
      </c>
      <c r="J102" s="376">
        <f t="shared" si="17"/>
        <v>656</v>
      </c>
      <c r="K102" s="376">
        <f t="shared" si="17"/>
        <v>426</v>
      </c>
      <c r="L102" s="376">
        <f t="shared" si="17"/>
        <v>0</v>
      </c>
      <c r="M102" s="376">
        <f t="shared" si="17"/>
        <v>230</v>
      </c>
      <c r="N102" s="376">
        <f t="shared" si="17"/>
        <v>0</v>
      </c>
      <c r="O102" s="204"/>
      <c r="P102" s="204"/>
      <c r="Q102" s="204"/>
      <c r="R102" s="204"/>
      <c r="S102" s="204"/>
      <c r="T102" s="204"/>
      <c r="U102" s="23" t="s">
        <v>41</v>
      </c>
    </row>
    <row r="103" s="3" customFormat="1" ht="102" customHeight="1" spans="1:21">
      <c r="A103" s="340">
        <v>79</v>
      </c>
      <c r="B103" s="301" t="s">
        <v>381</v>
      </c>
      <c r="C103" s="301" t="s">
        <v>44</v>
      </c>
      <c r="D103" s="301" t="s">
        <v>382</v>
      </c>
      <c r="E103" s="301" t="s">
        <v>383</v>
      </c>
      <c r="F103" s="304" t="s">
        <v>384</v>
      </c>
      <c r="G103" s="304" t="s">
        <v>385</v>
      </c>
      <c r="H103" s="371">
        <v>28</v>
      </c>
      <c r="I103" s="301"/>
      <c r="J103" s="371">
        <v>28</v>
      </c>
      <c r="K103" s="371">
        <v>28</v>
      </c>
      <c r="L103" s="356"/>
      <c r="M103" s="356"/>
      <c r="N103" s="356"/>
      <c r="O103" s="301" t="s">
        <v>36</v>
      </c>
      <c r="P103" s="301">
        <v>2022.4</v>
      </c>
      <c r="Q103" s="301">
        <v>2022.12</v>
      </c>
      <c r="R103" s="304" t="s">
        <v>386</v>
      </c>
      <c r="S103" s="301" t="s">
        <v>387</v>
      </c>
      <c r="T103" s="301" t="s">
        <v>388</v>
      </c>
      <c r="U103" s="23" t="s">
        <v>41</v>
      </c>
    </row>
    <row r="104" s="3" customFormat="1" ht="57" customHeight="1" spans="1:21">
      <c r="A104" s="340">
        <v>80</v>
      </c>
      <c r="B104" s="301"/>
      <c r="C104" s="301"/>
      <c r="D104" s="301"/>
      <c r="E104" s="301" t="s">
        <v>389</v>
      </c>
      <c r="F104" s="304" t="s">
        <v>390</v>
      </c>
      <c r="G104" s="304" t="s">
        <v>391</v>
      </c>
      <c r="H104" s="371">
        <v>20</v>
      </c>
      <c r="I104" s="301"/>
      <c r="J104" s="371">
        <v>20</v>
      </c>
      <c r="K104" s="371">
        <v>20</v>
      </c>
      <c r="L104" s="356"/>
      <c r="M104" s="356"/>
      <c r="N104" s="356"/>
      <c r="O104" s="301" t="s">
        <v>36</v>
      </c>
      <c r="P104" s="301">
        <v>2022.4</v>
      </c>
      <c r="Q104" s="301">
        <v>2022.12</v>
      </c>
      <c r="R104" s="304" t="s">
        <v>386</v>
      </c>
      <c r="S104" s="301" t="s">
        <v>387</v>
      </c>
      <c r="T104" s="301" t="s">
        <v>388</v>
      </c>
      <c r="U104" s="23" t="s">
        <v>41</v>
      </c>
    </row>
    <row r="105" s="3" customFormat="1" ht="64" customHeight="1" spans="1:21">
      <c r="A105" s="340">
        <v>81</v>
      </c>
      <c r="B105" s="301"/>
      <c r="C105" s="301"/>
      <c r="D105" s="301"/>
      <c r="E105" s="301" t="s">
        <v>392</v>
      </c>
      <c r="F105" s="304" t="s">
        <v>393</v>
      </c>
      <c r="G105" s="304" t="s">
        <v>394</v>
      </c>
      <c r="H105" s="301">
        <v>293</v>
      </c>
      <c r="I105" s="301"/>
      <c r="J105" s="301">
        <f>SUM(K105:N105)</f>
        <v>293</v>
      </c>
      <c r="K105" s="301">
        <v>293</v>
      </c>
      <c r="L105" s="356"/>
      <c r="M105" s="356"/>
      <c r="N105" s="356"/>
      <c r="O105" s="301" t="s">
        <v>36</v>
      </c>
      <c r="P105" s="301">
        <v>2022.4</v>
      </c>
      <c r="Q105" s="301">
        <v>2022.12</v>
      </c>
      <c r="R105" s="304" t="s">
        <v>386</v>
      </c>
      <c r="S105" s="301" t="s">
        <v>387</v>
      </c>
      <c r="T105" s="301" t="s">
        <v>388</v>
      </c>
      <c r="U105" s="23" t="s">
        <v>41</v>
      </c>
    </row>
    <row r="106" s="3" customFormat="1" ht="55" customHeight="1" spans="1:21">
      <c r="A106" s="340">
        <v>82</v>
      </c>
      <c r="B106" s="377" t="s">
        <v>395</v>
      </c>
      <c r="C106" s="301" t="s">
        <v>44</v>
      </c>
      <c r="D106" s="301" t="s">
        <v>382</v>
      </c>
      <c r="E106" s="301" t="s">
        <v>392</v>
      </c>
      <c r="F106" s="304" t="s">
        <v>396</v>
      </c>
      <c r="G106" s="304" t="s">
        <v>397</v>
      </c>
      <c r="H106" s="371">
        <v>85</v>
      </c>
      <c r="I106" s="356"/>
      <c r="J106" s="371">
        <v>85</v>
      </c>
      <c r="K106" s="371">
        <v>85</v>
      </c>
      <c r="L106" s="356"/>
      <c r="M106" s="356"/>
      <c r="N106" s="356"/>
      <c r="O106" s="301" t="s">
        <v>36</v>
      </c>
      <c r="P106" s="301">
        <v>2022.4</v>
      </c>
      <c r="Q106" s="301">
        <v>2022.12</v>
      </c>
      <c r="R106" s="304" t="s">
        <v>398</v>
      </c>
      <c r="S106" s="301" t="s">
        <v>387</v>
      </c>
      <c r="T106" s="301" t="s">
        <v>388</v>
      </c>
      <c r="U106" s="23" t="s">
        <v>41</v>
      </c>
    </row>
    <row r="107" s="3" customFormat="1" ht="78" customHeight="1" spans="1:21">
      <c r="A107" s="340">
        <v>83</v>
      </c>
      <c r="B107" s="301" t="s">
        <v>399</v>
      </c>
      <c r="C107" s="301" t="s">
        <v>44</v>
      </c>
      <c r="D107" s="301" t="s">
        <v>382</v>
      </c>
      <c r="E107" s="301" t="s">
        <v>392</v>
      </c>
      <c r="F107" s="301" t="s">
        <v>400</v>
      </c>
      <c r="G107" s="304" t="s">
        <v>401</v>
      </c>
      <c r="H107" s="312">
        <v>230</v>
      </c>
      <c r="I107" s="388"/>
      <c r="J107" s="302">
        <v>230</v>
      </c>
      <c r="K107" s="302"/>
      <c r="L107" s="302"/>
      <c r="M107" s="302">
        <v>230</v>
      </c>
      <c r="N107" s="302"/>
      <c r="O107" s="301" t="s">
        <v>94</v>
      </c>
      <c r="P107" s="301">
        <v>2022.8</v>
      </c>
      <c r="Q107" s="300">
        <v>2022.12</v>
      </c>
      <c r="R107" s="304" t="s">
        <v>402</v>
      </c>
      <c r="S107" s="301" t="s">
        <v>387</v>
      </c>
      <c r="T107" s="301" t="s">
        <v>388</v>
      </c>
      <c r="U107" s="23" t="s">
        <v>41</v>
      </c>
    </row>
    <row r="108" s="3" customFormat="1" ht="60" customHeight="1" spans="1:21">
      <c r="A108" s="177"/>
      <c r="B108" s="165" t="s">
        <v>403</v>
      </c>
      <c r="C108" s="166"/>
      <c r="D108" s="166"/>
      <c r="E108" s="166"/>
      <c r="F108" s="166"/>
      <c r="G108" s="167"/>
      <c r="H108" s="376">
        <f t="shared" ref="H108:N108" si="18">SUM(H109)</f>
        <v>4359</v>
      </c>
      <c r="I108" s="376">
        <f t="shared" si="18"/>
        <v>3204</v>
      </c>
      <c r="J108" s="376">
        <f t="shared" si="18"/>
        <v>1155</v>
      </c>
      <c r="K108" s="376">
        <f t="shared" si="18"/>
        <v>0</v>
      </c>
      <c r="L108" s="376">
        <f t="shared" si="18"/>
        <v>0</v>
      </c>
      <c r="M108" s="376">
        <f t="shared" si="18"/>
        <v>1155</v>
      </c>
      <c r="N108" s="376">
        <f t="shared" si="18"/>
        <v>0</v>
      </c>
      <c r="O108" s="204"/>
      <c r="P108" s="204"/>
      <c r="Q108" s="204"/>
      <c r="R108" s="204"/>
      <c r="S108" s="204"/>
      <c r="T108" s="204"/>
      <c r="U108" s="23" t="s">
        <v>41</v>
      </c>
    </row>
    <row r="109" s="3" customFormat="1" ht="172" customHeight="1" spans="1:21">
      <c r="A109" s="301">
        <v>84</v>
      </c>
      <c r="B109" s="375" t="s">
        <v>404</v>
      </c>
      <c r="C109" s="301" t="s">
        <v>260</v>
      </c>
      <c r="D109" s="378" t="s">
        <v>405</v>
      </c>
      <c r="E109" s="301" t="s">
        <v>406</v>
      </c>
      <c r="F109" s="153" t="s">
        <v>407</v>
      </c>
      <c r="G109" s="301" t="s">
        <v>408</v>
      </c>
      <c r="H109" s="369">
        <v>4359</v>
      </c>
      <c r="I109" s="369">
        <f>H109-J109</f>
        <v>3204</v>
      </c>
      <c r="J109" s="369">
        <v>1155</v>
      </c>
      <c r="K109" s="302"/>
      <c r="L109" s="369"/>
      <c r="M109" s="369">
        <v>1155</v>
      </c>
      <c r="N109" s="302"/>
      <c r="O109" s="301" t="s">
        <v>94</v>
      </c>
      <c r="P109" s="369">
        <v>2021.9</v>
      </c>
      <c r="Q109" s="391">
        <v>2024.9</v>
      </c>
      <c r="R109" s="352" t="s">
        <v>409</v>
      </c>
      <c r="S109" s="356" t="s">
        <v>410</v>
      </c>
      <c r="T109" s="356" t="s">
        <v>411</v>
      </c>
      <c r="U109" s="23" t="s">
        <v>41</v>
      </c>
    </row>
    <row r="110" s="3" customFormat="1" ht="51" customHeight="1" spans="1:21">
      <c r="A110" s="177"/>
      <c r="B110" s="165" t="s">
        <v>412</v>
      </c>
      <c r="C110" s="166"/>
      <c r="D110" s="166"/>
      <c r="E110" s="166"/>
      <c r="F110" s="166"/>
      <c r="G110" s="167"/>
      <c r="H110" s="376">
        <f>SUM(I110:J110)</f>
        <v>107436.42</v>
      </c>
      <c r="I110" s="376">
        <f>SUM(I111)</f>
        <v>105436.42</v>
      </c>
      <c r="J110" s="376">
        <f t="shared" ref="J110:N110" si="19">SUM(J111:J114)</f>
        <v>2000</v>
      </c>
      <c r="K110" s="376">
        <f t="shared" si="19"/>
        <v>1500</v>
      </c>
      <c r="L110" s="376">
        <f t="shared" si="19"/>
        <v>0</v>
      </c>
      <c r="M110" s="376">
        <f t="shared" si="19"/>
        <v>120</v>
      </c>
      <c r="N110" s="376">
        <f t="shared" si="19"/>
        <v>380</v>
      </c>
      <c r="O110" s="204"/>
      <c r="P110" s="204"/>
      <c r="Q110" s="204"/>
      <c r="R110" s="204"/>
      <c r="S110" s="204"/>
      <c r="T110" s="204"/>
      <c r="U110" s="23" t="s">
        <v>41</v>
      </c>
    </row>
    <row r="111" s="3" customFormat="1" ht="64" customHeight="1" spans="1:21">
      <c r="A111" s="330">
        <v>85</v>
      </c>
      <c r="B111" s="379" t="s">
        <v>413</v>
      </c>
      <c r="C111" s="301" t="s">
        <v>31</v>
      </c>
      <c r="D111" s="301" t="s">
        <v>45</v>
      </c>
      <c r="E111" s="301" t="s">
        <v>414</v>
      </c>
      <c r="F111" s="330" t="s">
        <v>178</v>
      </c>
      <c r="G111" s="301" t="s">
        <v>415</v>
      </c>
      <c r="H111" s="380">
        <v>107436.42</v>
      </c>
      <c r="I111" s="380">
        <v>105436.42</v>
      </c>
      <c r="J111" s="302">
        <v>1500</v>
      </c>
      <c r="K111" s="302">
        <v>1500</v>
      </c>
      <c r="L111" s="301"/>
      <c r="M111" s="301"/>
      <c r="N111" s="301"/>
      <c r="O111" s="301" t="s">
        <v>36</v>
      </c>
      <c r="P111" s="301">
        <v>2021.3</v>
      </c>
      <c r="Q111" s="301" t="s">
        <v>249</v>
      </c>
      <c r="R111" s="330" t="s">
        <v>416</v>
      </c>
      <c r="S111" s="330" t="s">
        <v>33</v>
      </c>
      <c r="T111" s="330" t="s">
        <v>40</v>
      </c>
      <c r="U111" s="23" t="s">
        <v>41</v>
      </c>
    </row>
    <row r="112" s="6" customFormat="1" ht="69" customHeight="1" spans="1:21">
      <c r="A112" s="381"/>
      <c r="B112" s="382"/>
      <c r="C112" s="349" t="s">
        <v>31</v>
      </c>
      <c r="D112" s="301"/>
      <c r="E112" s="301"/>
      <c r="F112" s="381"/>
      <c r="G112" s="330" t="s">
        <v>415</v>
      </c>
      <c r="H112" s="383"/>
      <c r="I112" s="383"/>
      <c r="J112" s="349">
        <f t="shared" ref="J112:J114" si="20">SUM(K112:N112)</f>
        <v>20</v>
      </c>
      <c r="K112" s="302"/>
      <c r="L112" s="302"/>
      <c r="M112" s="302">
        <v>20</v>
      </c>
      <c r="N112" s="302"/>
      <c r="O112" s="301" t="s">
        <v>94</v>
      </c>
      <c r="P112" s="330">
        <v>2021.3</v>
      </c>
      <c r="Q112" s="330" t="s">
        <v>249</v>
      </c>
      <c r="R112" s="381"/>
      <c r="S112" s="381"/>
      <c r="T112" s="381"/>
      <c r="U112" s="23" t="s">
        <v>41</v>
      </c>
    </row>
    <row r="113" s="6" customFormat="1" ht="64" customHeight="1" spans="1:21">
      <c r="A113" s="381"/>
      <c r="B113" s="382"/>
      <c r="C113" s="349"/>
      <c r="D113" s="301"/>
      <c r="E113" s="301"/>
      <c r="F113" s="381"/>
      <c r="G113" s="381"/>
      <c r="H113" s="383"/>
      <c r="I113" s="383"/>
      <c r="J113" s="349">
        <f t="shared" si="20"/>
        <v>100</v>
      </c>
      <c r="K113" s="302"/>
      <c r="L113" s="302"/>
      <c r="M113" s="302">
        <v>100</v>
      </c>
      <c r="N113" s="302"/>
      <c r="O113" s="300" t="s">
        <v>198</v>
      </c>
      <c r="P113" s="381"/>
      <c r="Q113" s="381"/>
      <c r="R113" s="381"/>
      <c r="S113" s="381"/>
      <c r="T113" s="381"/>
      <c r="U113" s="23" t="s">
        <v>41</v>
      </c>
    </row>
    <row r="114" s="6" customFormat="1" ht="49" customHeight="1" spans="1:21">
      <c r="A114" s="332"/>
      <c r="B114" s="384"/>
      <c r="C114" s="349"/>
      <c r="D114" s="301"/>
      <c r="E114" s="301"/>
      <c r="F114" s="332"/>
      <c r="G114" s="332"/>
      <c r="H114" s="383"/>
      <c r="I114" s="383"/>
      <c r="J114" s="389">
        <f t="shared" si="20"/>
        <v>380</v>
      </c>
      <c r="K114" s="380"/>
      <c r="L114" s="380"/>
      <c r="M114" s="380"/>
      <c r="N114" s="380">
        <v>380</v>
      </c>
      <c r="O114" s="389" t="s">
        <v>417</v>
      </c>
      <c r="P114" s="381"/>
      <c r="Q114" s="381"/>
      <c r="R114" s="381"/>
      <c r="S114" s="381"/>
      <c r="T114" s="381"/>
      <c r="U114" s="23" t="s">
        <v>41</v>
      </c>
    </row>
    <row r="115" s="6" customFormat="1" ht="67" customHeight="1" spans="1:21">
      <c r="A115" s="177"/>
      <c r="B115" s="194" t="s">
        <v>418</v>
      </c>
      <c r="C115" s="194"/>
      <c r="D115" s="194"/>
      <c r="E115" s="194"/>
      <c r="F115" s="194"/>
      <c r="G115" s="194"/>
      <c r="H115" s="376">
        <f>SUM(H116:H157)</f>
        <v>4824.12</v>
      </c>
      <c r="I115" s="376">
        <f t="shared" ref="I115:N115" si="21">SUM(I116:I157)</f>
        <v>0</v>
      </c>
      <c r="J115" s="376">
        <f t="shared" si="21"/>
        <v>4824.12</v>
      </c>
      <c r="K115" s="376">
        <f t="shared" si="21"/>
        <v>2652.12</v>
      </c>
      <c r="L115" s="376">
        <f t="shared" si="21"/>
        <v>372</v>
      </c>
      <c r="M115" s="376">
        <f t="shared" si="21"/>
        <v>1800</v>
      </c>
      <c r="N115" s="376">
        <f t="shared" si="21"/>
        <v>0</v>
      </c>
      <c r="O115" s="204"/>
      <c r="P115" s="204"/>
      <c r="Q115" s="204"/>
      <c r="R115" s="204"/>
      <c r="S115" s="204"/>
      <c r="T115" s="204"/>
      <c r="U115" s="23" t="s">
        <v>41</v>
      </c>
    </row>
    <row r="116" s="6" customFormat="1" ht="60" customHeight="1" spans="1:21">
      <c r="A116" s="301">
        <v>86</v>
      </c>
      <c r="B116" s="302" t="s">
        <v>419</v>
      </c>
      <c r="C116" s="301" t="s">
        <v>44</v>
      </c>
      <c r="D116" s="369" t="s">
        <v>45</v>
      </c>
      <c r="E116" s="377" t="s">
        <v>420</v>
      </c>
      <c r="F116" s="302" t="s">
        <v>421</v>
      </c>
      <c r="G116" s="369" t="s">
        <v>422</v>
      </c>
      <c r="H116" s="312">
        <v>300</v>
      </c>
      <c r="I116" s="349"/>
      <c r="J116" s="341">
        <v>300</v>
      </c>
      <c r="K116" s="369"/>
      <c r="L116" s="369"/>
      <c r="M116" s="369">
        <v>300</v>
      </c>
      <c r="N116" s="369"/>
      <c r="O116" s="349" t="s">
        <v>423</v>
      </c>
      <c r="P116" s="302">
        <v>2022.4</v>
      </c>
      <c r="Q116" s="302">
        <v>2022.12</v>
      </c>
      <c r="R116" s="302" t="s">
        <v>424</v>
      </c>
      <c r="S116" s="377" t="s">
        <v>420</v>
      </c>
      <c r="T116" s="301" t="s">
        <v>425</v>
      </c>
      <c r="U116" s="23" t="s">
        <v>41</v>
      </c>
    </row>
    <row r="117" s="6" customFormat="1" ht="114" customHeight="1" spans="1:21">
      <c r="A117" s="301">
        <v>87</v>
      </c>
      <c r="B117" s="377" t="s">
        <v>426</v>
      </c>
      <c r="C117" s="301" t="s">
        <v>44</v>
      </c>
      <c r="D117" s="301" t="s">
        <v>45</v>
      </c>
      <c r="E117" s="377" t="s">
        <v>420</v>
      </c>
      <c r="F117" s="377" t="s">
        <v>427</v>
      </c>
      <c r="G117" s="51" t="s">
        <v>428</v>
      </c>
      <c r="H117" s="302">
        <f>SUM(I117:J117)</f>
        <v>302</v>
      </c>
      <c r="I117" s="302"/>
      <c r="J117" s="390">
        <v>302</v>
      </c>
      <c r="K117" s="302"/>
      <c r="L117" s="390">
        <v>302</v>
      </c>
      <c r="M117" s="302"/>
      <c r="N117" s="302"/>
      <c r="O117" s="377" t="s">
        <v>429</v>
      </c>
      <c r="P117" s="301">
        <v>2022.6</v>
      </c>
      <c r="Q117" s="300">
        <v>2022.12</v>
      </c>
      <c r="R117" s="301" t="s">
        <v>430</v>
      </c>
      <c r="S117" s="377" t="s">
        <v>420</v>
      </c>
      <c r="T117" s="301" t="s">
        <v>425</v>
      </c>
      <c r="U117" s="23" t="s">
        <v>41</v>
      </c>
    </row>
    <row r="118" s="6" customFormat="1" ht="60" customHeight="1" spans="1:21">
      <c r="A118" s="301">
        <v>88</v>
      </c>
      <c r="B118" s="300" t="s">
        <v>431</v>
      </c>
      <c r="C118" s="301" t="s">
        <v>31</v>
      </c>
      <c r="D118" s="301" t="s">
        <v>45</v>
      </c>
      <c r="E118" s="377" t="s">
        <v>432</v>
      </c>
      <c r="F118" s="301" t="s">
        <v>433</v>
      </c>
      <c r="G118" s="300" t="s">
        <v>434</v>
      </c>
      <c r="H118" s="302">
        <f>SUM(I118:J118)</f>
        <v>360</v>
      </c>
      <c r="I118" s="302"/>
      <c r="J118" s="349">
        <v>360</v>
      </c>
      <c r="K118" s="349">
        <v>360</v>
      </c>
      <c r="L118" s="302"/>
      <c r="M118" s="302"/>
      <c r="N118" s="302"/>
      <c r="O118" s="300" t="s">
        <v>48</v>
      </c>
      <c r="P118" s="302">
        <v>2022.4</v>
      </c>
      <c r="Q118" s="302">
        <v>2022.12</v>
      </c>
      <c r="R118" s="301" t="s">
        <v>435</v>
      </c>
      <c r="S118" s="377" t="s">
        <v>432</v>
      </c>
      <c r="T118" s="301" t="s">
        <v>436</v>
      </c>
      <c r="U118" s="23" t="s">
        <v>41</v>
      </c>
    </row>
    <row r="119" s="6" customFormat="1" ht="90" customHeight="1" spans="1:21">
      <c r="A119" s="301">
        <v>89</v>
      </c>
      <c r="B119" s="384" t="s">
        <v>437</v>
      </c>
      <c r="C119" s="332" t="s">
        <v>31</v>
      </c>
      <c r="D119" s="332" t="s">
        <v>438</v>
      </c>
      <c r="E119" s="377" t="s">
        <v>432</v>
      </c>
      <c r="F119" s="332" t="s">
        <v>439</v>
      </c>
      <c r="G119" s="332" t="s">
        <v>440</v>
      </c>
      <c r="H119" s="385">
        <v>1000</v>
      </c>
      <c r="I119" s="385"/>
      <c r="J119" s="385">
        <v>1000</v>
      </c>
      <c r="K119" s="332">
        <v>1000</v>
      </c>
      <c r="L119" s="367"/>
      <c r="M119" s="367"/>
      <c r="N119" s="332"/>
      <c r="O119" s="332" t="s">
        <v>36</v>
      </c>
      <c r="P119" s="385">
        <v>2021.3</v>
      </c>
      <c r="Q119" s="385">
        <v>2022.12</v>
      </c>
      <c r="R119" s="392" t="s">
        <v>441</v>
      </c>
      <c r="S119" s="332" t="s">
        <v>442</v>
      </c>
      <c r="T119" s="301" t="s">
        <v>436</v>
      </c>
      <c r="U119" s="23" t="s">
        <v>41</v>
      </c>
    </row>
    <row r="120" s="6" customFormat="1" ht="90" customHeight="1" spans="1:21">
      <c r="A120" s="301">
        <v>90</v>
      </c>
      <c r="B120" s="301" t="s">
        <v>443</v>
      </c>
      <c r="C120" s="301" t="s">
        <v>44</v>
      </c>
      <c r="D120" s="301" t="s">
        <v>45</v>
      </c>
      <c r="E120" s="301" t="s">
        <v>33</v>
      </c>
      <c r="F120" s="301" t="s">
        <v>444</v>
      </c>
      <c r="G120" s="301" t="s">
        <v>445</v>
      </c>
      <c r="H120" s="302">
        <v>62.8</v>
      </c>
      <c r="I120" s="302"/>
      <c r="J120" s="302">
        <v>62.8</v>
      </c>
      <c r="K120" s="302">
        <v>62.8</v>
      </c>
      <c r="L120" s="302"/>
      <c r="M120" s="302"/>
      <c r="N120" s="301"/>
      <c r="O120" s="342" t="s">
        <v>36</v>
      </c>
      <c r="P120" s="301">
        <v>2022.7</v>
      </c>
      <c r="Q120" s="301">
        <v>2022.12</v>
      </c>
      <c r="R120" s="300" t="s">
        <v>446</v>
      </c>
      <c r="S120" s="301" t="s">
        <v>33</v>
      </c>
      <c r="T120" s="301" t="s">
        <v>40</v>
      </c>
      <c r="U120" s="23" t="s">
        <v>41</v>
      </c>
    </row>
    <row r="121" s="6" customFormat="1" ht="90" customHeight="1" spans="1:21">
      <c r="A121" s="301">
        <v>91</v>
      </c>
      <c r="B121" s="301" t="s">
        <v>447</v>
      </c>
      <c r="C121" s="301" t="s">
        <v>44</v>
      </c>
      <c r="D121" s="301" t="s">
        <v>45</v>
      </c>
      <c r="E121" s="301" t="s">
        <v>33</v>
      </c>
      <c r="F121" s="301" t="s">
        <v>448</v>
      </c>
      <c r="G121" s="301" t="s">
        <v>449</v>
      </c>
      <c r="H121" s="302">
        <f>SUM(I121:J121)</f>
        <v>50</v>
      </c>
      <c r="I121" s="302"/>
      <c r="J121" s="302">
        <f>SUM(K121:N121)</f>
        <v>50</v>
      </c>
      <c r="K121" s="302"/>
      <c r="L121" s="302"/>
      <c r="M121" s="302">
        <v>50</v>
      </c>
      <c r="N121" s="302"/>
      <c r="O121" s="301" t="s">
        <v>450</v>
      </c>
      <c r="P121" s="301">
        <v>2022.7</v>
      </c>
      <c r="Q121" s="301">
        <v>2022.12</v>
      </c>
      <c r="R121" s="300" t="s">
        <v>451</v>
      </c>
      <c r="S121" s="301" t="s">
        <v>33</v>
      </c>
      <c r="T121" s="301" t="s">
        <v>40</v>
      </c>
      <c r="U121" s="23" t="s">
        <v>41</v>
      </c>
    </row>
    <row r="122" s="6" customFormat="1" ht="90" customHeight="1" spans="1:21">
      <c r="A122" s="301">
        <v>92</v>
      </c>
      <c r="B122" s="301" t="s">
        <v>452</v>
      </c>
      <c r="C122" s="301" t="s">
        <v>44</v>
      </c>
      <c r="D122" s="301" t="s">
        <v>45</v>
      </c>
      <c r="E122" s="301" t="s">
        <v>33</v>
      </c>
      <c r="F122" s="301" t="s">
        <v>444</v>
      </c>
      <c r="G122" s="301" t="s">
        <v>453</v>
      </c>
      <c r="H122" s="302">
        <f t="shared" ref="H122:H127" si="22">SUM(I122:J122)</f>
        <v>100</v>
      </c>
      <c r="I122" s="302"/>
      <c r="J122" s="302">
        <f>SUM(K122:N122)</f>
        <v>100</v>
      </c>
      <c r="K122" s="302"/>
      <c r="L122" s="302"/>
      <c r="M122" s="302">
        <v>100</v>
      </c>
      <c r="N122" s="302"/>
      <c r="O122" s="301" t="s">
        <v>450</v>
      </c>
      <c r="P122" s="301">
        <v>2022.7</v>
      </c>
      <c r="Q122" s="301">
        <v>2022.12</v>
      </c>
      <c r="R122" s="300" t="s">
        <v>454</v>
      </c>
      <c r="S122" s="301" t="s">
        <v>33</v>
      </c>
      <c r="T122" s="301" t="s">
        <v>40</v>
      </c>
      <c r="U122" s="23" t="s">
        <v>41</v>
      </c>
    </row>
    <row r="123" s="6" customFormat="1" ht="90" customHeight="1" spans="1:21">
      <c r="A123" s="301">
        <v>93</v>
      </c>
      <c r="B123" s="301" t="s">
        <v>455</v>
      </c>
      <c r="C123" s="301" t="s">
        <v>44</v>
      </c>
      <c r="D123" s="301" t="s">
        <v>45</v>
      </c>
      <c r="E123" s="301" t="s">
        <v>33</v>
      </c>
      <c r="F123" s="301" t="s">
        <v>456</v>
      </c>
      <c r="G123" s="301" t="s">
        <v>457</v>
      </c>
      <c r="H123" s="302">
        <f t="shared" si="22"/>
        <v>50</v>
      </c>
      <c r="I123" s="302"/>
      <c r="J123" s="302">
        <f>SUM(K123:N123)</f>
        <v>50</v>
      </c>
      <c r="K123" s="302"/>
      <c r="L123" s="302"/>
      <c r="M123" s="302">
        <v>50</v>
      </c>
      <c r="N123" s="302"/>
      <c r="O123" s="301" t="s">
        <v>450</v>
      </c>
      <c r="P123" s="301">
        <v>2022.7</v>
      </c>
      <c r="Q123" s="301">
        <v>2022.12</v>
      </c>
      <c r="R123" s="300" t="s">
        <v>458</v>
      </c>
      <c r="S123" s="301" t="s">
        <v>33</v>
      </c>
      <c r="T123" s="301" t="s">
        <v>40</v>
      </c>
      <c r="U123" s="23" t="s">
        <v>41</v>
      </c>
    </row>
    <row r="124" s="6" customFormat="1" ht="90" customHeight="1" spans="1:21">
      <c r="A124" s="301">
        <v>94</v>
      </c>
      <c r="B124" s="301" t="s">
        <v>459</v>
      </c>
      <c r="C124" s="301" t="s">
        <v>44</v>
      </c>
      <c r="D124" s="301" t="s">
        <v>45</v>
      </c>
      <c r="E124" s="301" t="s">
        <v>33</v>
      </c>
      <c r="F124" s="301" t="s">
        <v>460</v>
      </c>
      <c r="G124" s="301" t="s">
        <v>461</v>
      </c>
      <c r="H124" s="302">
        <f t="shared" si="22"/>
        <v>50</v>
      </c>
      <c r="I124" s="302"/>
      <c r="J124" s="302">
        <f>SUM(K124:N124)</f>
        <v>50</v>
      </c>
      <c r="K124" s="302"/>
      <c r="L124" s="302"/>
      <c r="M124" s="302">
        <v>50</v>
      </c>
      <c r="N124" s="302"/>
      <c r="O124" s="301" t="s">
        <v>450</v>
      </c>
      <c r="P124" s="301">
        <v>2022.7</v>
      </c>
      <c r="Q124" s="301">
        <v>2022.12</v>
      </c>
      <c r="R124" s="300" t="s">
        <v>462</v>
      </c>
      <c r="S124" s="301" t="s">
        <v>33</v>
      </c>
      <c r="T124" s="301" t="s">
        <v>40</v>
      </c>
      <c r="U124" s="23" t="s">
        <v>41</v>
      </c>
    </row>
    <row r="125" s="6" customFormat="1" ht="90" customHeight="1" spans="1:21">
      <c r="A125" s="301">
        <v>95</v>
      </c>
      <c r="B125" s="301" t="s">
        <v>463</v>
      </c>
      <c r="C125" s="301" t="s">
        <v>44</v>
      </c>
      <c r="D125" s="301" t="s">
        <v>45</v>
      </c>
      <c r="E125" s="301" t="s">
        <v>33</v>
      </c>
      <c r="F125" s="301" t="s">
        <v>464</v>
      </c>
      <c r="G125" s="301" t="s">
        <v>465</v>
      </c>
      <c r="H125" s="302">
        <f t="shared" si="22"/>
        <v>50</v>
      </c>
      <c r="I125" s="302"/>
      <c r="J125" s="302">
        <f>SUM(K125:N125)</f>
        <v>50</v>
      </c>
      <c r="K125" s="302"/>
      <c r="L125" s="302"/>
      <c r="M125" s="302">
        <v>50</v>
      </c>
      <c r="N125" s="302"/>
      <c r="O125" s="301" t="s">
        <v>450</v>
      </c>
      <c r="P125" s="301">
        <v>2022.7</v>
      </c>
      <c r="Q125" s="301">
        <v>2022.12</v>
      </c>
      <c r="R125" s="300" t="s">
        <v>466</v>
      </c>
      <c r="S125" s="301" t="s">
        <v>33</v>
      </c>
      <c r="T125" s="301" t="s">
        <v>40</v>
      </c>
      <c r="U125" s="23" t="s">
        <v>41</v>
      </c>
    </row>
    <row r="126" s="6" customFormat="1" ht="90" customHeight="1" spans="1:21">
      <c r="A126" s="301">
        <v>96</v>
      </c>
      <c r="B126" s="301" t="s">
        <v>467</v>
      </c>
      <c r="C126" s="301" t="s">
        <v>44</v>
      </c>
      <c r="D126" s="301" t="s">
        <v>45</v>
      </c>
      <c r="E126" s="377" t="s">
        <v>420</v>
      </c>
      <c r="F126" s="301" t="s">
        <v>444</v>
      </c>
      <c r="G126" s="301" t="s">
        <v>468</v>
      </c>
      <c r="H126" s="302">
        <f t="shared" si="22"/>
        <v>100</v>
      </c>
      <c r="I126" s="302"/>
      <c r="J126" s="302">
        <f t="shared" ref="J126:J131" si="23">SUM(K126:N126)</f>
        <v>100</v>
      </c>
      <c r="K126" s="302"/>
      <c r="L126" s="302"/>
      <c r="M126" s="302">
        <v>100</v>
      </c>
      <c r="N126" s="302"/>
      <c r="O126" s="301" t="s">
        <v>469</v>
      </c>
      <c r="P126" s="301">
        <v>2022.8</v>
      </c>
      <c r="Q126" s="301">
        <v>2022.12</v>
      </c>
      <c r="R126" s="300" t="s">
        <v>454</v>
      </c>
      <c r="S126" s="301" t="s">
        <v>33</v>
      </c>
      <c r="T126" s="301" t="s">
        <v>40</v>
      </c>
      <c r="U126" s="23" t="s">
        <v>41</v>
      </c>
    </row>
    <row r="127" s="6" customFormat="1" ht="90" customHeight="1" spans="1:21">
      <c r="A127" s="301">
        <v>97</v>
      </c>
      <c r="B127" s="301" t="s">
        <v>470</v>
      </c>
      <c r="C127" s="301" t="s">
        <v>44</v>
      </c>
      <c r="D127" s="301" t="s">
        <v>45</v>
      </c>
      <c r="E127" s="377" t="s">
        <v>33</v>
      </c>
      <c r="F127" s="301" t="s">
        <v>71</v>
      </c>
      <c r="G127" s="301" t="s">
        <v>471</v>
      </c>
      <c r="H127" s="302">
        <f t="shared" si="22"/>
        <v>100</v>
      </c>
      <c r="I127" s="302"/>
      <c r="J127" s="302">
        <f t="shared" si="23"/>
        <v>100</v>
      </c>
      <c r="K127" s="302"/>
      <c r="L127" s="302"/>
      <c r="M127" s="302">
        <v>100</v>
      </c>
      <c r="N127" s="302"/>
      <c r="O127" s="301" t="s">
        <v>469</v>
      </c>
      <c r="P127" s="301">
        <v>2022.3</v>
      </c>
      <c r="Q127" s="301">
        <v>2022.12</v>
      </c>
      <c r="R127" s="300" t="s">
        <v>472</v>
      </c>
      <c r="S127" s="301" t="s">
        <v>33</v>
      </c>
      <c r="T127" s="301" t="s">
        <v>40</v>
      </c>
      <c r="U127" s="23" t="s">
        <v>41</v>
      </c>
    </row>
    <row r="128" s="6" customFormat="1" ht="95" customHeight="1" spans="1:21">
      <c r="A128" s="301">
        <v>98</v>
      </c>
      <c r="B128" s="301" t="s">
        <v>473</v>
      </c>
      <c r="C128" s="301" t="s">
        <v>44</v>
      </c>
      <c r="D128" s="301" t="s">
        <v>45</v>
      </c>
      <c r="E128" s="301" t="s">
        <v>33</v>
      </c>
      <c r="F128" s="301" t="s">
        <v>448</v>
      </c>
      <c r="G128" s="301" t="s">
        <v>474</v>
      </c>
      <c r="H128" s="302">
        <f t="shared" ref="H128:H131" si="24">SUM(I128:J128)</f>
        <v>100</v>
      </c>
      <c r="I128" s="302"/>
      <c r="J128" s="302">
        <f t="shared" si="23"/>
        <v>100</v>
      </c>
      <c r="K128" s="302"/>
      <c r="L128" s="302"/>
      <c r="M128" s="302">
        <v>100</v>
      </c>
      <c r="N128" s="302"/>
      <c r="O128" s="301" t="s">
        <v>469</v>
      </c>
      <c r="P128" s="301">
        <v>2022.8</v>
      </c>
      <c r="Q128" s="301">
        <v>2022.12</v>
      </c>
      <c r="R128" s="300" t="s">
        <v>451</v>
      </c>
      <c r="S128" s="301" t="s">
        <v>33</v>
      </c>
      <c r="T128" s="301" t="s">
        <v>40</v>
      </c>
      <c r="U128" s="23" t="s">
        <v>41</v>
      </c>
    </row>
    <row r="129" s="6" customFormat="1" ht="95" customHeight="1" spans="1:21">
      <c r="A129" s="301">
        <v>99</v>
      </c>
      <c r="B129" s="301" t="s">
        <v>475</v>
      </c>
      <c r="C129" s="301" t="s">
        <v>44</v>
      </c>
      <c r="D129" s="301" t="s">
        <v>45</v>
      </c>
      <c r="E129" s="301" t="s">
        <v>33</v>
      </c>
      <c r="F129" s="301" t="s">
        <v>476</v>
      </c>
      <c r="G129" s="301" t="s">
        <v>477</v>
      </c>
      <c r="H129" s="302">
        <f t="shared" si="24"/>
        <v>100</v>
      </c>
      <c r="I129" s="302"/>
      <c r="J129" s="302">
        <f t="shared" si="23"/>
        <v>100</v>
      </c>
      <c r="K129" s="302"/>
      <c r="L129" s="302"/>
      <c r="M129" s="302">
        <v>100</v>
      </c>
      <c r="N129" s="302"/>
      <c r="O129" s="301" t="s">
        <v>469</v>
      </c>
      <c r="P129" s="301">
        <v>2022.8</v>
      </c>
      <c r="Q129" s="301">
        <v>2022.12</v>
      </c>
      <c r="R129" s="300" t="s">
        <v>478</v>
      </c>
      <c r="S129" s="301" t="s">
        <v>33</v>
      </c>
      <c r="T129" s="301" t="s">
        <v>40</v>
      </c>
      <c r="U129" s="23" t="s">
        <v>41</v>
      </c>
    </row>
    <row r="130" s="6" customFormat="1" ht="95" customHeight="1" spans="1:21">
      <c r="A130" s="301">
        <v>100</v>
      </c>
      <c r="B130" s="301" t="s">
        <v>479</v>
      </c>
      <c r="C130" s="301" t="s">
        <v>44</v>
      </c>
      <c r="D130" s="301" t="s">
        <v>45</v>
      </c>
      <c r="E130" s="301" t="s">
        <v>33</v>
      </c>
      <c r="F130" s="301" t="s">
        <v>460</v>
      </c>
      <c r="G130" s="301" t="s">
        <v>461</v>
      </c>
      <c r="H130" s="302">
        <f t="shared" si="24"/>
        <v>100</v>
      </c>
      <c r="I130" s="302"/>
      <c r="J130" s="302">
        <f t="shared" si="23"/>
        <v>100</v>
      </c>
      <c r="K130" s="302"/>
      <c r="L130" s="302"/>
      <c r="M130" s="302">
        <v>100</v>
      </c>
      <c r="N130" s="302"/>
      <c r="O130" s="301" t="s">
        <v>469</v>
      </c>
      <c r="P130" s="301">
        <v>2022.8</v>
      </c>
      <c r="Q130" s="301">
        <v>2022.12</v>
      </c>
      <c r="R130" s="300" t="s">
        <v>462</v>
      </c>
      <c r="S130" s="301" t="s">
        <v>33</v>
      </c>
      <c r="T130" s="301" t="s">
        <v>40</v>
      </c>
      <c r="U130" s="23" t="s">
        <v>41</v>
      </c>
    </row>
    <row r="131" s="6" customFormat="1" ht="95" customHeight="1" spans="1:21">
      <c r="A131" s="301">
        <v>101</v>
      </c>
      <c r="B131" s="301" t="s">
        <v>480</v>
      </c>
      <c r="C131" s="301" t="s">
        <v>44</v>
      </c>
      <c r="D131" s="301" t="s">
        <v>45</v>
      </c>
      <c r="E131" s="301" t="s">
        <v>33</v>
      </c>
      <c r="F131" s="301" t="s">
        <v>481</v>
      </c>
      <c r="G131" s="301" t="s">
        <v>482</v>
      </c>
      <c r="H131" s="302">
        <f t="shared" si="24"/>
        <v>100</v>
      </c>
      <c r="I131" s="302"/>
      <c r="J131" s="302">
        <f t="shared" si="23"/>
        <v>100</v>
      </c>
      <c r="K131" s="302"/>
      <c r="L131" s="302"/>
      <c r="M131" s="302">
        <v>100</v>
      </c>
      <c r="N131" s="302"/>
      <c r="O131" s="301" t="s">
        <v>483</v>
      </c>
      <c r="P131" s="301">
        <v>2022.8</v>
      </c>
      <c r="Q131" s="301">
        <v>2022.12</v>
      </c>
      <c r="R131" s="300" t="s">
        <v>484</v>
      </c>
      <c r="S131" s="301" t="s">
        <v>33</v>
      </c>
      <c r="T131" s="301" t="s">
        <v>40</v>
      </c>
      <c r="U131" s="23" t="s">
        <v>41</v>
      </c>
    </row>
    <row r="132" s="6" customFormat="1" ht="95" customHeight="1" spans="1:21">
      <c r="A132" s="301">
        <v>102</v>
      </c>
      <c r="B132" s="301" t="s">
        <v>485</v>
      </c>
      <c r="C132" s="301" t="s">
        <v>44</v>
      </c>
      <c r="D132" s="301" t="s">
        <v>45</v>
      </c>
      <c r="E132" s="301" t="s">
        <v>33</v>
      </c>
      <c r="F132" s="301" t="s">
        <v>247</v>
      </c>
      <c r="G132" s="301" t="s">
        <v>486</v>
      </c>
      <c r="H132" s="302">
        <f t="shared" ref="H132:H138" si="25">SUM(I132:J132)</f>
        <v>100</v>
      </c>
      <c r="I132" s="302"/>
      <c r="J132" s="302">
        <f t="shared" ref="J132:J137" si="26">SUM(K132:N132)</f>
        <v>100</v>
      </c>
      <c r="K132" s="302"/>
      <c r="L132" s="302"/>
      <c r="M132" s="302">
        <v>100</v>
      </c>
      <c r="N132" s="302"/>
      <c r="O132" s="301" t="s">
        <v>483</v>
      </c>
      <c r="P132" s="301">
        <v>2022.8</v>
      </c>
      <c r="Q132" s="301">
        <v>2022.12</v>
      </c>
      <c r="R132" s="300" t="s">
        <v>487</v>
      </c>
      <c r="S132" s="301" t="s">
        <v>33</v>
      </c>
      <c r="T132" s="301" t="s">
        <v>40</v>
      </c>
      <c r="U132" s="23" t="s">
        <v>41</v>
      </c>
    </row>
    <row r="133" s="6" customFormat="1" ht="95" customHeight="1" spans="1:21">
      <c r="A133" s="301">
        <v>103</v>
      </c>
      <c r="B133" s="301" t="s">
        <v>488</v>
      </c>
      <c r="C133" s="301" t="s">
        <v>44</v>
      </c>
      <c r="D133" s="301" t="s">
        <v>45</v>
      </c>
      <c r="E133" s="301" t="s">
        <v>489</v>
      </c>
      <c r="F133" s="301" t="s">
        <v>490</v>
      </c>
      <c r="G133" s="301" t="s">
        <v>491</v>
      </c>
      <c r="H133" s="302">
        <f t="shared" si="25"/>
        <v>100</v>
      </c>
      <c r="I133" s="302"/>
      <c r="J133" s="302">
        <f t="shared" si="26"/>
        <v>100</v>
      </c>
      <c r="K133" s="302"/>
      <c r="L133" s="302"/>
      <c r="M133" s="302">
        <v>100</v>
      </c>
      <c r="N133" s="302"/>
      <c r="O133" s="301" t="s">
        <v>483</v>
      </c>
      <c r="P133" s="301">
        <v>2022.8</v>
      </c>
      <c r="Q133" s="301">
        <v>2022.12</v>
      </c>
      <c r="R133" s="300" t="s">
        <v>492</v>
      </c>
      <c r="S133" s="301" t="s">
        <v>33</v>
      </c>
      <c r="T133" s="301" t="s">
        <v>40</v>
      </c>
      <c r="U133" s="23" t="s">
        <v>41</v>
      </c>
    </row>
    <row r="134" s="6" customFormat="1" ht="95" customHeight="1" spans="1:21">
      <c r="A134" s="301">
        <v>104</v>
      </c>
      <c r="B134" s="301" t="s">
        <v>493</v>
      </c>
      <c r="C134" s="301" t="s">
        <v>44</v>
      </c>
      <c r="D134" s="301" t="s">
        <v>45</v>
      </c>
      <c r="E134" s="301" t="s">
        <v>489</v>
      </c>
      <c r="F134" s="301" t="s">
        <v>464</v>
      </c>
      <c r="G134" s="301" t="s">
        <v>494</v>
      </c>
      <c r="H134" s="302">
        <f t="shared" si="25"/>
        <v>100</v>
      </c>
      <c r="I134" s="302"/>
      <c r="J134" s="302">
        <f t="shared" si="26"/>
        <v>100</v>
      </c>
      <c r="K134" s="302"/>
      <c r="L134" s="302"/>
      <c r="M134" s="302">
        <v>100</v>
      </c>
      <c r="N134" s="302"/>
      <c r="O134" s="301" t="s">
        <v>483</v>
      </c>
      <c r="P134" s="301">
        <v>2022.8</v>
      </c>
      <c r="Q134" s="301">
        <v>2022.12</v>
      </c>
      <c r="R134" s="300" t="s">
        <v>466</v>
      </c>
      <c r="S134" s="301" t="s">
        <v>33</v>
      </c>
      <c r="T134" s="301" t="s">
        <v>40</v>
      </c>
      <c r="U134" s="23" t="s">
        <v>41</v>
      </c>
    </row>
    <row r="135" s="6" customFormat="1" ht="95" customHeight="1" spans="1:21">
      <c r="A135" s="301">
        <v>105</v>
      </c>
      <c r="B135" s="301" t="s">
        <v>495</v>
      </c>
      <c r="C135" s="301" t="s">
        <v>44</v>
      </c>
      <c r="D135" s="301" t="s">
        <v>45</v>
      </c>
      <c r="E135" s="301" t="s">
        <v>489</v>
      </c>
      <c r="F135" s="301" t="s">
        <v>496</v>
      </c>
      <c r="G135" s="153" t="s">
        <v>497</v>
      </c>
      <c r="H135" s="302">
        <f t="shared" si="25"/>
        <v>100</v>
      </c>
      <c r="I135" s="302"/>
      <c r="J135" s="302">
        <f t="shared" si="26"/>
        <v>100</v>
      </c>
      <c r="K135" s="302"/>
      <c r="L135" s="302"/>
      <c r="M135" s="302">
        <v>100</v>
      </c>
      <c r="N135" s="302"/>
      <c r="O135" s="301" t="s">
        <v>483</v>
      </c>
      <c r="P135" s="301">
        <v>2022.8</v>
      </c>
      <c r="Q135" s="301">
        <v>2022.12</v>
      </c>
      <c r="R135" s="300" t="s">
        <v>498</v>
      </c>
      <c r="S135" s="301" t="s">
        <v>33</v>
      </c>
      <c r="T135" s="301" t="s">
        <v>40</v>
      </c>
      <c r="U135" s="23" t="s">
        <v>41</v>
      </c>
    </row>
    <row r="136" s="6" customFormat="1" ht="95" customHeight="1" spans="1:21">
      <c r="A136" s="301">
        <v>106</v>
      </c>
      <c r="B136" s="301" t="s">
        <v>499</v>
      </c>
      <c r="C136" s="301" t="s">
        <v>44</v>
      </c>
      <c r="D136" s="301" t="s">
        <v>45</v>
      </c>
      <c r="E136" s="301" t="s">
        <v>489</v>
      </c>
      <c r="F136" s="301" t="s">
        <v>500</v>
      </c>
      <c r="G136" s="301" t="s">
        <v>501</v>
      </c>
      <c r="H136" s="302">
        <f t="shared" si="25"/>
        <v>100</v>
      </c>
      <c r="I136" s="302"/>
      <c r="J136" s="302">
        <f t="shared" si="26"/>
        <v>100</v>
      </c>
      <c r="K136" s="302"/>
      <c r="L136" s="302"/>
      <c r="M136" s="302">
        <v>100</v>
      </c>
      <c r="N136" s="302"/>
      <c r="O136" s="301" t="s">
        <v>483</v>
      </c>
      <c r="P136" s="301">
        <v>2022.8</v>
      </c>
      <c r="Q136" s="301">
        <v>2022.12</v>
      </c>
      <c r="R136" s="300" t="s">
        <v>502</v>
      </c>
      <c r="S136" s="301" t="s">
        <v>33</v>
      </c>
      <c r="T136" s="301" t="s">
        <v>40</v>
      </c>
      <c r="U136" s="23" t="s">
        <v>41</v>
      </c>
    </row>
    <row r="137" s="6" customFormat="1" ht="95" customHeight="1" spans="1:21">
      <c r="A137" s="301">
        <v>107</v>
      </c>
      <c r="B137" s="301" t="s">
        <v>503</v>
      </c>
      <c r="C137" s="301" t="s">
        <v>44</v>
      </c>
      <c r="D137" s="301" t="s">
        <v>45</v>
      </c>
      <c r="E137" s="301" t="s">
        <v>33</v>
      </c>
      <c r="F137" s="301" t="s">
        <v>231</v>
      </c>
      <c r="G137" s="300" t="s">
        <v>504</v>
      </c>
      <c r="H137" s="302">
        <f t="shared" si="25"/>
        <v>100</v>
      </c>
      <c r="I137" s="302"/>
      <c r="J137" s="302">
        <f t="shared" si="26"/>
        <v>100</v>
      </c>
      <c r="K137" s="302"/>
      <c r="L137" s="302"/>
      <c r="M137" s="302">
        <v>100</v>
      </c>
      <c r="N137" s="302"/>
      <c r="O137" s="301" t="s">
        <v>483</v>
      </c>
      <c r="P137" s="301">
        <v>2022.8</v>
      </c>
      <c r="Q137" s="301">
        <v>2022.12</v>
      </c>
      <c r="R137" s="300" t="s">
        <v>505</v>
      </c>
      <c r="S137" s="301" t="s">
        <v>33</v>
      </c>
      <c r="T137" s="301" t="s">
        <v>40</v>
      </c>
      <c r="U137" s="23" t="s">
        <v>41</v>
      </c>
    </row>
    <row r="138" s="6" customFormat="1" ht="95" customHeight="1" spans="1:21">
      <c r="A138" s="301">
        <v>108</v>
      </c>
      <c r="B138" s="300" t="s">
        <v>506</v>
      </c>
      <c r="C138" s="300" t="s">
        <v>44</v>
      </c>
      <c r="D138" s="300" t="s">
        <v>45</v>
      </c>
      <c r="E138" s="300" t="s">
        <v>33</v>
      </c>
      <c r="F138" s="300" t="s">
        <v>507</v>
      </c>
      <c r="G138" s="300" t="s">
        <v>508</v>
      </c>
      <c r="H138" s="312">
        <f t="shared" si="25"/>
        <v>70</v>
      </c>
      <c r="I138" s="349"/>
      <c r="J138" s="349">
        <v>70</v>
      </c>
      <c r="K138" s="349"/>
      <c r="L138" s="349">
        <v>70</v>
      </c>
      <c r="M138" s="349"/>
      <c r="N138" s="349"/>
      <c r="O138" s="301" t="s">
        <v>509</v>
      </c>
      <c r="P138" s="300">
        <v>2022.4</v>
      </c>
      <c r="Q138" s="300">
        <v>2022.12</v>
      </c>
      <c r="R138" s="300" t="s">
        <v>510</v>
      </c>
      <c r="S138" s="300" t="s">
        <v>33</v>
      </c>
      <c r="T138" s="300" t="s">
        <v>40</v>
      </c>
      <c r="U138" s="23" t="s">
        <v>41</v>
      </c>
    </row>
    <row r="139" s="6" customFormat="1" ht="95" customHeight="1" spans="1:21">
      <c r="A139" s="301">
        <v>109</v>
      </c>
      <c r="B139" s="301" t="s">
        <v>511</v>
      </c>
      <c r="C139" s="301" t="s">
        <v>44</v>
      </c>
      <c r="D139" s="301" t="s">
        <v>512</v>
      </c>
      <c r="E139" s="301" t="s">
        <v>33</v>
      </c>
      <c r="F139" s="301" t="s">
        <v>513</v>
      </c>
      <c r="G139" s="301" t="s">
        <v>514</v>
      </c>
      <c r="H139" s="313">
        <v>63.13</v>
      </c>
      <c r="I139" s="352"/>
      <c r="J139" s="313">
        <v>63.13</v>
      </c>
      <c r="K139" s="313">
        <v>63.13</v>
      </c>
      <c r="L139" s="352"/>
      <c r="M139" s="352"/>
      <c r="N139" s="352"/>
      <c r="O139" s="301" t="s">
        <v>36</v>
      </c>
      <c r="P139" s="301" t="s">
        <v>37</v>
      </c>
      <c r="Q139" s="301" t="s">
        <v>515</v>
      </c>
      <c r="R139" s="301" t="s">
        <v>516</v>
      </c>
      <c r="S139" s="301" t="s">
        <v>33</v>
      </c>
      <c r="T139" s="301" t="s">
        <v>40</v>
      </c>
      <c r="U139" s="23" t="s">
        <v>41</v>
      </c>
    </row>
    <row r="140" s="6" customFormat="1" ht="95" customHeight="1" spans="1:21">
      <c r="A140" s="301">
        <v>110</v>
      </c>
      <c r="B140" s="301" t="s">
        <v>517</v>
      </c>
      <c r="C140" s="301" t="s">
        <v>44</v>
      </c>
      <c r="D140" s="301" t="s">
        <v>512</v>
      </c>
      <c r="E140" s="301" t="s">
        <v>33</v>
      </c>
      <c r="F140" s="301" t="s">
        <v>71</v>
      </c>
      <c r="G140" s="301" t="s">
        <v>518</v>
      </c>
      <c r="H140" s="302">
        <v>54</v>
      </c>
      <c r="I140" s="388"/>
      <c r="J140" s="302">
        <v>54</v>
      </c>
      <c r="K140" s="302">
        <v>54</v>
      </c>
      <c r="L140" s="352"/>
      <c r="M140" s="352"/>
      <c r="N140" s="352"/>
      <c r="O140" s="301" t="s">
        <v>36</v>
      </c>
      <c r="P140" s="301" t="s">
        <v>37</v>
      </c>
      <c r="Q140" s="301" t="s">
        <v>515</v>
      </c>
      <c r="R140" s="301" t="s">
        <v>519</v>
      </c>
      <c r="S140" s="301" t="s">
        <v>33</v>
      </c>
      <c r="T140" s="301" t="s">
        <v>40</v>
      </c>
      <c r="U140" s="23" t="s">
        <v>41</v>
      </c>
    </row>
    <row r="141" s="6" customFormat="1" ht="95" customHeight="1" spans="1:21">
      <c r="A141" s="301">
        <v>111</v>
      </c>
      <c r="B141" s="301" t="s">
        <v>520</v>
      </c>
      <c r="C141" s="301" t="s">
        <v>44</v>
      </c>
      <c r="D141" s="301" t="s">
        <v>512</v>
      </c>
      <c r="E141" s="301" t="s">
        <v>33</v>
      </c>
      <c r="F141" s="301" t="s">
        <v>521</v>
      </c>
      <c r="G141" s="306" t="s">
        <v>522</v>
      </c>
      <c r="H141" s="302">
        <v>77.81</v>
      </c>
      <c r="I141" s="388"/>
      <c r="J141" s="302">
        <v>77.81</v>
      </c>
      <c r="K141" s="302">
        <v>77.81</v>
      </c>
      <c r="L141" s="352"/>
      <c r="M141" s="352"/>
      <c r="N141" s="352"/>
      <c r="O141" s="301" t="s">
        <v>36</v>
      </c>
      <c r="P141" s="301" t="s">
        <v>37</v>
      </c>
      <c r="Q141" s="301" t="s">
        <v>515</v>
      </c>
      <c r="R141" s="301" t="s">
        <v>523</v>
      </c>
      <c r="S141" s="301" t="s">
        <v>33</v>
      </c>
      <c r="T141" s="301" t="s">
        <v>40</v>
      </c>
      <c r="U141" s="23" t="s">
        <v>41</v>
      </c>
    </row>
    <row r="142" s="6" customFormat="1" ht="95" customHeight="1" spans="1:21">
      <c r="A142" s="301">
        <v>112</v>
      </c>
      <c r="B142" s="301" t="s">
        <v>524</v>
      </c>
      <c r="C142" s="301" t="s">
        <v>44</v>
      </c>
      <c r="D142" s="301" t="s">
        <v>512</v>
      </c>
      <c r="E142" s="301" t="s">
        <v>33</v>
      </c>
      <c r="F142" s="301" t="s">
        <v>231</v>
      </c>
      <c r="G142" s="301" t="s">
        <v>525</v>
      </c>
      <c r="H142" s="302">
        <v>151.9</v>
      </c>
      <c r="I142" s="388"/>
      <c r="J142" s="302">
        <v>151.9</v>
      </c>
      <c r="K142" s="302">
        <v>151.9</v>
      </c>
      <c r="L142" s="352"/>
      <c r="M142" s="352"/>
      <c r="N142" s="352"/>
      <c r="O142" s="301" t="s">
        <v>36</v>
      </c>
      <c r="P142" s="301" t="s">
        <v>526</v>
      </c>
      <c r="Q142" s="301" t="s">
        <v>527</v>
      </c>
      <c r="R142" s="301" t="s">
        <v>528</v>
      </c>
      <c r="S142" s="301" t="s">
        <v>33</v>
      </c>
      <c r="T142" s="301" t="s">
        <v>40</v>
      </c>
      <c r="U142" s="23" t="s">
        <v>41</v>
      </c>
    </row>
    <row r="143" s="6" customFormat="1" ht="95" customHeight="1" spans="1:21">
      <c r="A143" s="301">
        <v>113</v>
      </c>
      <c r="B143" s="301" t="s">
        <v>529</v>
      </c>
      <c r="C143" s="301" t="s">
        <v>44</v>
      </c>
      <c r="D143" s="301" t="s">
        <v>512</v>
      </c>
      <c r="E143" s="301" t="s">
        <v>33</v>
      </c>
      <c r="F143" s="301" t="s">
        <v>530</v>
      </c>
      <c r="G143" s="301" t="s">
        <v>531</v>
      </c>
      <c r="H143" s="302">
        <v>41.77</v>
      </c>
      <c r="I143" s="388"/>
      <c r="J143" s="302">
        <v>41.77</v>
      </c>
      <c r="K143" s="302">
        <v>41.77</v>
      </c>
      <c r="L143" s="352"/>
      <c r="M143" s="352"/>
      <c r="N143" s="352"/>
      <c r="O143" s="301" t="s">
        <v>36</v>
      </c>
      <c r="P143" s="301" t="s">
        <v>37</v>
      </c>
      <c r="Q143" s="301" t="s">
        <v>515</v>
      </c>
      <c r="R143" s="301" t="s">
        <v>532</v>
      </c>
      <c r="S143" s="301" t="s">
        <v>33</v>
      </c>
      <c r="T143" s="301" t="s">
        <v>40</v>
      </c>
      <c r="U143" s="23" t="s">
        <v>41</v>
      </c>
    </row>
    <row r="144" s="6" customFormat="1" ht="95" customHeight="1" spans="1:21">
      <c r="A144" s="301">
        <v>114</v>
      </c>
      <c r="B144" s="301" t="s">
        <v>533</v>
      </c>
      <c r="C144" s="301" t="s">
        <v>44</v>
      </c>
      <c r="D144" s="301" t="s">
        <v>512</v>
      </c>
      <c r="E144" s="301" t="s">
        <v>33</v>
      </c>
      <c r="F144" s="301" t="s">
        <v>534</v>
      </c>
      <c r="G144" s="301" t="s">
        <v>535</v>
      </c>
      <c r="H144" s="302">
        <v>116.94</v>
      </c>
      <c r="I144" s="388"/>
      <c r="J144" s="302">
        <v>116.94</v>
      </c>
      <c r="K144" s="302">
        <v>116.94</v>
      </c>
      <c r="L144" s="352"/>
      <c r="M144" s="352"/>
      <c r="N144" s="352"/>
      <c r="O144" s="301" t="s">
        <v>36</v>
      </c>
      <c r="P144" s="301" t="s">
        <v>37</v>
      </c>
      <c r="Q144" s="301" t="s">
        <v>515</v>
      </c>
      <c r="R144" s="301" t="s">
        <v>536</v>
      </c>
      <c r="S144" s="301" t="s">
        <v>33</v>
      </c>
      <c r="T144" s="301" t="s">
        <v>40</v>
      </c>
      <c r="U144" s="23" t="s">
        <v>41</v>
      </c>
    </row>
    <row r="145" s="6" customFormat="1" ht="95" customHeight="1" spans="1:21">
      <c r="A145" s="301">
        <v>115</v>
      </c>
      <c r="B145" s="301" t="s">
        <v>537</v>
      </c>
      <c r="C145" s="301" t="s">
        <v>44</v>
      </c>
      <c r="D145" s="301" t="s">
        <v>512</v>
      </c>
      <c r="E145" s="301" t="s">
        <v>33</v>
      </c>
      <c r="F145" s="301" t="s">
        <v>538</v>
      </c>
      <c r="G145" s="301" t="s">
        <v>537</v>
      </c>
      <c r="H145" s="302">
        <v>20</v>
      </c>
      <c r="I145" s="388"/>
      <c r="J145" s="302">
        <v>20</v>
      </c>
      <c r="K145" s="302">
        <v>20</v>
      </c>
      <c r="L145" s="352"/>
      <c r="M145" s="352"/>
      <c r="N145" s="352"/>
      <c r="O145" s="301" t="s">
        <v>36</v>
      </c>
      <c r="P145" s="301" t="s">
        <v>37</v>
      </c>
      <c r="Q145" s="301" t="s">
        <v>515</v>
      </c>
      <c r="R145" s="301" t="s">
        <v>539</v>
      </c>
      <c r="S145" s="301" t="s">
        <v>33</v>
      </c>
      <c r="T145" s="301" t="s">
        <v>40</v>
      </c>
      <c r="U145" s="23" t="s">
        <v>41</v>
      </c>
    </row>
    <row r="146" s="6" customFormat="1" ht="95" customHeight="1" spans="1:21">
      <c r="A146" s="301">
        <v>116</v>
      </c>
      <c r="B146" s="301" t="s">
        <v>511</v>
      </c>
      <c r="C146" s="301" t="s">
        <v>44</v>
      </c>
      <c r="D146" s="301" t="s">
        <v>512</v>
      </c>
      <c r="E146" s="301" t="s">
        <v>33</v>
      </c>
      <c r="F146" s="301" t="s">
        <v>390</v>
      </c>
      <c r="G146" s="301" t="s">
        <v>540</v>
      </c>
      <c r="H146" s="302">
        <v>122.72</v>
      </c>
      <c r="I146" s="388"/>
      <c r="J146" s="302">
        <v>122.72</v>
      </c>
      <c r="K146" s="302">
        <v>122.72</v>
      </c>
      <c r="L146" s="352"/>
      <c r="M146" s="352"/>
      <c r="N146" s="352"/>
      <c r="O146" s="301" t="s">
        <v>36</v>
      </c>
      <c r="P146" s="301" t="s">
        <v>37</v>
      </c>
      <c r="Q146" s="301" t="s">
        <v>515</v>
      </c>
      <c r="R146" s="301" t="s">
        <v>541</v>
      </c>
      <c r="S146" s="301" t="s">
        <v>33</v>
      </c>
      <c r="T146" s="301" t="s">
        <v>40</v>
      </c>
      <c r="U146" s="23" t="s">
        <v>41</v>
      </c>
    </row>
    <row r="147" s="6" customFormat="1" ht="95" customHeight="1" spans="1:21">
      <c r="A147" s="301">
        <v>117</v>
      </c>
      <c r="B147" s="301" t="s">
        <v>542</v>
      </c>
      <c r="C147" s="301" t="s">
        <v>44</v>
      </c>
      <c r="D147" s="301" t="s">
        <v>512</v>
      </c>
      <c r="E147" s="301" t="s">
        <v>33</v>
      </c>
      <c r="F147" s="301" t="s">
        <v>507</v>
      </c>
      <c r="G147" s="301" t="s">
        <v>543</v>
      </c>
      <c r="H147" s="302">
        <v>61.94</v>
      </c>
      <c r="I147" s="388"/>
      <c r="J147" s="302">
        <v>61.94</v>
      </c>
      <c r="K147" s="302">
        <v>61.94</v>
      </c>
      <c r="L147" s="352"/>
      <c r="M147" s="352"/>
      <c r="N147" s="352"/>
      <c r="O147" s="301" t="s">
        <v>36</v>
      </c>
      <c r="P147" s="301" t="s">
        <v>37</v>
      </c>
      <c r="Q147" s="301" t="s">
        <v>515</v>
      </c>
      <c r="R147" s="301" t="s">
        <v>510</v>
      </c>
      <c r="S147" s="301" t="s">
        <v>33</v>
      </c>
      <c r="T147" s="301" t="s">
        <v>40</v>
      </c>
      <c r="U147" s="23" t="s">
        <v>41</v>
      </c>
    </row>
    <row r="148" s="6" customFormat="1" ht="95" customHeight="1" spans="1:21">
      <c r="A148" s="301">
        <v>118</v>
      </c>
      <c r="B148" s="301" t="s">
        <v>537</v>
      </c>
      <c r="C148" s="301" t="s">
        <v>44</v>
      </c>
      <c r="D148" s="301" t="s">
        <v>512</v>
      </c>
      <c r="E148" s="301" t="s">
        <v>33</v>
      </c>
      <c r="F148" s="301" t="s">
        <v>544</v>
      </c>
      <c r="G148" s="301" t="s">
        <v>545</v>
      </c>
      <c r="H148" s="302">
        <v>48.6</v>
      </c>
      <c r="I148" s="388"/>
      <c r="J148" s="302">
        <v>48.6</v>
      </c>
      <c r="K148" s="302">
        <v>48.6</v>
      </c>
      <c r="L148" s="352"/>
      <c r="M148" s="352"/>
      <c r="N148" s="352"/>
      <c r="O148" s="301" t="s">
        <v>36</v>
      </c>
      <c r="P148" s="301" t="s">
        <v>526</v>
      </c>
      <c r="Q148" s="301" t="s">
        <v>527</v>
      </c>
      <c r="R148" s="301" t="s">
        <v>546</v>
      </c>
      <c r="S148" s="301" t="s">
        <v>33</v>
      </c>
      <c r="T148" s="301" t="s">
        <v>40</v>
      </c>
      <c r="U148" s="23" t="s">
        <v>41</v>
      </c>
    </row>
    <row r="149" s="6" customFormat="1" ht="95" customHeight="1" spans="1:21">
      <c r="A149" s="301">
        <v>119</v>
      </c>
      <c r="B149" s="301" t="s">
        <v>547</v>
      </c>
      <c r="C149" s="352" t="s">
        <v>44</v>
      </c>
      <c r="D149" s="301" t="s">
        <v>512</v>
      </c>
      <c r="E149" s="299" t="s">
        <v>33</v>
      </c>
      <c r="F149" s="375" t="s">
        <v>548</v>
      </c>
      <c r="G149" s="375" t="s">
        <v>547</v>
      </c>
      <c r="H149" s="369">
        <v>18</v>
      </c>
      <c r="I149" s="369"/>
      <c r="J149" s="369">
        <v>18</v>
      </c>
      <c r="K149" s="369">
        <v>18</v>
      </c>
      <c r="L149" s="340"/>
      <c r="M149" s="340"/>
      <c r="N149" s="301"/>
      <c r="O149" s="306" t="s">
        <v>36</v>
      </c>
      <c r="P149" s="395">
        <v>2022.03</v>
      </c>
      <c r="Q149" s="301">
        <v>2022.12</v>
      </c>
      <c r="R149" s="299" t="s">
        <v>549</v>
      </c>
      <c r="S149" s="299" t="s">
        <v>33</v>
      </c>
      <c r="T149" s="299" t="s">
        <v>40</v>
      </c>
      <c r="U149" s="23" t="s">
        <v>41</v>
      </c>
    </row>
    <row r="150" s="6" customFormat="1" ht="95" customHeight="1" spans="1:21">
      <c r="A150" s="301">
        <v>120</v>
      </c>
      <c r="B150" s="301" t="s">
        <v>550</v>
      </c>
      <c r="C150" s="301" t="s">
        <v>44</v>
      </c>
      <c r="D150" s="301" t="s">
        <v>512</v>
      </c>
      <c r="E150" s="301" t="s">
        <v>33</v>
      </c>
      <c r="F150" s="301" t="s">
        <v>551</v>
      </c>
      <c r="G150" s="301" t="s">
        <v>552</v>
      </c>
      <c r="H150" s="302">
        <v>87</v>
      </c>
      <c r="I150" s="388"/>
      <c r="J150" s="302">
        <v>87</v>
      </c>
      <c r="K150" s="302">
        <v>87</v>
      </c>
      <c r="L150" s="352"/>
      <c r="M150" s="352"/>
      <c r="N150" s="352"/>
      <c r="O150" s="301" t="s">
        <v>36</v>
      </c>
      <c r="P150" s="301" t="s">
        <v>37</v>
      </c>
      <c r="Q150" s="301" t="s">
        <v>515</v>
      </c>
      <c r="R150" s="301" t="s">
        <v>553</v>
      </c>
      <c r="S150" s="301" t="s">
        <v>33</v>
      </c>
      <c r="T150" s="301" t="s">
        <v>40</v>
      </c>
      <c r="U150" s="23" t="s">
        <v>41</v>
      </c>
    </row>
    <row r="151" s="6" customFormat="1" ht="95" customHeight="1" spans="1:21">
      <c r="A151" s="301">
        <v>121</v>
      </c>
      <c r="B151" s="301" t="s">
        <v>550</v>
      </c>
      <c r="C151" s="301" t="s">
        <v>44</v>
      </c>
      <c r="D151" s="301" t="s">
        <v>512</v>
      </c>
      <c r="E151" s="301" t="s">
        <v>33</v>
      </c>
      <c r="F151" s="301" t="s">
        <v>421</v>
      </c>
      <c r="G151" s="301" t="s">
        <v>554</v>
      </c>
      <c r="H151" s="301">
        <v>50.44</v>
      </c>
      <c r="I151" s="388"/>
      <c r="J151" s="301">
        <v>50.44</v>
      </c>
      <c r="K151" s="301">
        <v>50.44</v>
      </c>
      <c r="L151" s="352"/>
      <c r="M151" s="352"/>
      <c r="N151" s="352"/>
      <c r="O151" s="301" t="s">
        <v>36</v>
      </c>
      <c r="P151" s="301" t="s">
        <v>37</v>
      </c>
      <c r="Q151" s="301" t="s">
        <v>515</v>
      </c>
      <c r="R151" s="299" t="s">
        <v>555</v>
      </c>
      <c r="S151" s="301" t="s">
        <v>33</v>
      </c>
      <c r="T151" s="301" t="s">
        <v>40</v>
      </c>
      <c r="U151" s="23" t="s">
        <v>41</v>
      </c>
    </row>
    <row r="152" s="6" customFormat="1" ht="95" customHeight="1" spans="1:21">
      <c r="A152" s="301">
        <v>122</v>
      </c>
      <c r="B152" s="301" t="s">
        <v>550</v>
      </c>
      <c r="C152" s="301" t="s">
        <v>44</v>
      </c>
      <c r="D152" s="301" t="s">
        <v>512</v>
      </c>
      <c r="E152" s="301" t="s">
        <v>33</v>
      </c>
      <c r="F152" s="301" t="s">
        <v>556</v>
      </c>
      <c r="G152" s="301" t="s">
        <v>557</v>
      </c>
      <c r="H152" s="301">
        <v>93.6</v>
      </c>
      <c r="I152" s="388"/>
      <c r="J152" s="301">
        <v>93.6</v>
      </c>
      <c r="K152" s="301">
        <v>93.6</v>
      </c>
      <c r="L152" s="352"/>
      <c r="M152" s="352"/>
      <c r="N152" s="352"/>
      <c r="O152" s="301" t="s">
        <v>36</v>
      </c>
      <c r="P152" s="301" t="s">
        <v>37</v>
      </c>
      <c r="Q152" s="301" t="s">
        <v>515</v>
      </c>
      <c r="R152" s="299" t="s">
        <v>558</v>
      </c>
      <c r="S152" s="301" t="s">
        <v>33</v>
      </c>
      <c r="T152" s="301" t="s">
        <v>40</v>
      </c>
      <c r="U152" s="23" t="s">
        <v>41</v>
      </c>
    </row>
    <row r="153" s="6" customFormat="1" ht="95" customHeight="1" spans="1:21">
      <c r="A153" s="301">
        <v>123</v>
      </c>
      <c r="B153" s="301" t="s">
        <v>550</v>
      </c>
      <c r="C153" s="301" t="s">
        <v>44</v>
      </c>
      <c r="D153" s="301" t="s">
        <v>512</v>
      </c>
      <c r="E153" s="301" t="s">
        <v>33</v>
      </c>
      <c r="F153" s="301" t="s">
        <v>559</v>
      </c>
      <c r="G153" s="301" t="s">
        <v>560</v>
      </c>
      <c r="H153" s="301">
        <v>80.93</v>
      </c>
      <c r="I153" s="388"/>
      <c r="J153" s="301">
        <v>80.93</v>
      </c>
      <c r="K153" s="301">
        <v>80.93</v>
      </c>
      <c r="L153" s="352"/>
      <c r="M153" s="352"/>
      <c r="N153" s="352"/>
      <c r="O153" s="301" t="s">
        <v>36</v>
      </c>
      <c r="P153" s="301" t="s">
        <v>37</v>
      </c>
      <c r="Q153" s="301" t="s">
        <v>515</v>
      </c>
      <c r="R153" s="299" t="s">
        <v>561</v>
      </c>
      <c r="S153" s="301" t="s">
        <v>33</v>
      </c>
      <c r="T153" s="301" t="s">
        <v>40</v>
      </c>
      <c r="U153" s="23" t="s">
        <v>41</v>
      </c>
    </row>
    <row r="154" s="6" customFormat="1" ht="95" customHeight="1" spans="1:21">
      <c r="A154" s="301">
        <v>124</v>
      </c>
      <c r="B154" s="301" t="s">
        <v>550</v>
      </c>
      <c r="C154" s="301" t="s">
        <v>44</v>
      </c>
      <c r="D154" s="301" t="s">
        <v>512</v>
      </c>
      <c r="E154" s="301" t="s">
        <v>33</v>
      </c>
      <c r="F154" s="301" t="s">
        <v>562</v>
      </c>
      <c r="G154" s="301" t="s">
        <v>563</v>
      </c>
      <c r="H154" s="301">
        <v>49.5</v>
      </c>
      <c r="I154" s="388"/>
      <c r="J154" s="301">
        <v>49.5</v>
      </c>
      <c r="K154" s="301">
        <v>49.5</v>
      </c>
      <c r="L154" s="352"/>
      <c r="M154" s="352"/>
      <c r="N154" s="352"/>
      <c r="O154" s="301" t="s">
        <v>36</v>
      </c>
      <c r="P154" s="301" t="s">
        <v>37</v>
      </c>
      <c r="Q154" s="301" t="s">
        <v>515</v>
      </c>
      <c r="R154" s="299" t="s">
        <v>564</v>
      </c>
      <c r="S154" s="301" t="s">
        <v>33</v>
      </c>
      <c r="T154" s="301" t="s">
        <v>40</v>
      </c>
      <c r="U154" s="23" t="s">
        <v>41</v>
      </c>
    </row>
    <row r="155" s="6" customFormat="1" ht="95" customHeight="1" spans="1:21">
      <c r="A155" s="301">
        <v>125</v>
      </c>
      <c r="B155" s="301" t="s">
        <v>550</v>
      </c>
      <c r="C155" s="301" t="s">
        <v>44</v>
      </c>
      <c r="D155" s="301" t="s">
        <v>512</v>
      </c>
      <c r="E155" s="301" t="s">
        <v>33</v>
      </c>
      <c r="F155" s="301" t="s">
        <v>247</v>
      </c>
      <c r="G155" s="301" t="s">
        <v>565</v>
      </c>
      <c r="H155" s="301">
        <v>21.26</v>
      </c>
      <c r="I155" s="388"/>
      <c r="J155" s="301">
        <v>21.26</v>
      </c>
      <c r="K155" s="301">
        <v>21.26</v>
      </c>
      <c r="L155" s="352"/>
      <c r="M155" s="352"/>
      <c r="N155" s="352"/>
      <c r="O155" s="301" t="s">
        <v>36</v>
      </c>
      <c r="P155" s="301" t="s">
        <v>37</v>
      </c>
      <c r="Q155" s="301" t="s">
        <v>515</v>
      </c>
      <c r="R155" s="301" t="s">
        <v>566</v>
      </c>
      <c r="S155" s="301" t="s">
        <v>33</v>
      </c>
      <c r="T155" s="301" t="s">
        <v>40</v>
      </c>
      <c r="U155" s="23" t="s">
        <v>41</v>
      </c>
    </row>
    <row r="156" s="6" customFormat="1" ht="95" customHeight="1" spans="1:21">
      <c r="A156" s="301">
        <v>126</v>
      </c>
      <c r="B156" s="301" t="s">
        <v>550</v>
      </c>
      <c r="C156" s="301" t="s">
        <v>44</v>
      </c>
      <c r="D156" s="301" t="s">
        <v>512</v>
      </c>
      <c r="E156" s="301" t="s">
        <v>33</v>
      </c>
      <c r="F156" s="301" t="s">
        <v>567</v>
      </c>
      <c r="G156" s="301" t="s">
        <v>568</v>
      </c>
      <c r="H156" s="301">
        <v>15.48</v>
      </c>
      <c r="I156" s="388"/>
      <c r="J156" s="301">
        <v>15.48</v>
      </c>
      <c r="K156" s="301">
        <v>15.48</v>
      </c>
      <c r="L156" s="352"/>
      <c r="M156" s="352"/>
      <c r="N156" s="352"/>
      <c r="O156" s="301" t="s">
        <v>36</v>
      </c>
      <c r="P156" s="301" t="s">
        <v>37</v>
      </c>
      <c r="Q156" s="301" t="s">
        <v>515</v>
      </c>
      <c r="R156" s="299" t="s">
        <v>558</v>
      </c>
      <c r="S156" s="301" t="s">
        <v>33</v>
      </c>
      <c r="T156" s="301" t="s">
        <v>40</v>
      </c>
      <c r="U156" s="23" t="s">
        <v>41</v>
      </c>
    </row>
    <row r="157" s="6" customFormat="1" ht="95" customHeight="1" spans="1:21">
      <c r="A157" s="301">
        <v>127</v>
      </c>
      <c r="B157" s="301" t="s">
        <v>550</v>
      </c>
      <c r="C157" s="301" t="s">
        <v>44</v>
      </c>
      <c r="D157" s="301" t="s">
        <v>512</v>
      </c>
      <c r="E157" s="301" t="s">
        <v>33</v>
      </c>
      <c r="F157" s="301" t="s">
        <v>569</v>
      </c>
      <c r="G157" s="301" t="s">
        <v>570</v>
      </c>
      <c r="H157" s="301">
        <v>54.3</v>
      </c>
      <c r="I157" s="388"/>
      <c r="J157" s="301">
        <v>54.3</v>
      </c>
      <c r="K157" s="301">
        <v>54.3</v>
      </c>
      <c r="L157" s="352"/>
      <c r="M157" s="352"/>
      <c r="N157" s="352"/>
      <c r="O157" s="301" t="s">
        <v>36</v>
      </c>
      <c r="P157" s="301" t="s">
        <v>37</v>
      </c>
      <c r="Q157" s="301" t="s">
        <v>515</v>
      </c>
      <c r="R157" s="299" t="s">
        <v>571</v>
      </c>
      <c r="S157" s="301" t="s">
        <v>33</v>
      </c>
      <c r="T157" s="301" t="s">
        <v>40</v>
      </c>
      <c r="U157" s="23" t="s">
        <v>41</v>
      </c>
    </row>
    <row r="158" ht="48" customHeight="1" spans="1:21">
      <c r="A158" s="221"/>
      <c r="B158" s="222" t="s">
        <v>572</v>
      </c>
      <c r="C158" s="223"/>
      <c r="D158" s="223"/>
      <c r="E158" s="223"/>
      <c r="F158" s="223"/>
      <c r="G158" s="224"/>
      <c r="H158" s="393">
        <f t="shared" ref="H158:N158" si="27">SUM(H159:H165)</f>
        <v>1719</v>
      </c>
      <c r="I158" s="393">
        <f t="shared" si="27"/>
        <v>0</v>
      </c>
      <c r="J158" s="393">
        <f t="shared" si="27"/>
        <v>1719</v>
      </c>
      <c r="K158" s="393">
        <f t="shared" si="27"/>
        <v>169</v>
      </c>
      <c r="L158" s="393">
        <f t="shared" si="27"/>
        <v>1400</v>
      </c>
      <c r="M158" s="393">
        <f t="shared" si="27"/>
        <v>150</v>
      </c>
      <c r="N158" s="393">
        <f t="shared" si="27"/>
        <v>0</v>
      </c>
      <c r="O158" s="231"/>
      <c r="P158" s="231"/>
      <c r="Q158" s="231"/>
      <c r="R158" s="231"/>
      <c r="S158" s="231"/>
      <c r="T158" s="231"/>
      <c r="U158" s="23" t="s">
        <v>41</v>
      </c>
    </row>
    <row r="159" s="6" customFormat="1" ht="93.75" spans="1:21">
      <c r="A159" s="301">
        <v>128</v>
      </c>
      <c r="B159" s="301" t="s">
        <v>573</v>
      </c>
      <c r="C159" s="301" t="s">
        <v>44</v>
      </c>
      <c r="D159" s="301" t="s">
        <v>574</v>
      </c>
      <c r="E159" s="301" t="s">
        <v>33</v>
      </c>
      <c r="F159" s="301" t="s">
        <v>496</v>
      </c>
      <c r="G159" s="301" t="s">
        <v>575</v>
      </c>
      <c r="H159" s="302">
        <v>119</v>
      </c>
      <c r="I159" s="388"/>
      <c r="J159" s="302">
        <v>119</v>
      </c>
      <c r="K159" s="302">
        <v>119</v>
      </c>
      <c r="L159" s="352"/>
      <c r="M159" s="352"/>
      <c r="N159" s="352"/>
      <c r="O159" s="301" t="s">
        <v>36</v>
      </c>
      <c r="P159" s="301" t="s">
        <v>37</v>
      </c>
      <c r="Q159" s="301" t="s">
        <v>515</v>
      </c>
      <c r="R159" s="301" t="s">
        <v>576</v>
      </c>
      <c r="S159" s="301" t="s">
        <v>33</v>
      </c>
      <c r="T159" s="301" t="s">
        <v>40</v>
      </c>
      <c r="U159" s="23" t="s">
        <v>41</v>
      </c>
    </row>
    <row r="160" s="6" customFormat="1" ht="93" customHeight="1" spans="1:21">
      <c r="A160" s="301">
        <v>129</v>
      </c>
      <c r="B160" s="301" t="s">
        <v>577</v>
      </c>
      <c r="C160" s="301" t="s">
        <v>44</v>
      </c>
      <c r="D160" s="301" t="s">
        <v>574</v>
      </c>
      <c r="E160" s="301" t="s">
        <v>33</v>
      </c>
      <c r="F160" s="301" t="s">
        <v>578</v>
      </c>
      <c r="G160" s="301" t="s">
        <v>579</v>
      </c>
      <c r="H160" s="301">
        <v>50</v>
      </c>
      <c r="I160" s="388"/>
      <c r="J160" s="301">
        <v>50</v>
      </c>
      <c r="K160" s="301">
        <v>50</v>
      </c>
      <c r="L160" s="352"/>
      <c r="M160" s="352"/>
      <c r="N160" s="352"/>
      <c r="O160" s="301" t="s">
        <v>36</v>
      </c>
      <c r="P160" s="301" t="s">
        <v>37</v>
      </c>
      <c r="Q160" s="301" t="s">
        <v>515</v>
      </c>
      <c r="R160" s="301" t="s">
        <v>558</v>
      </c>
      <c r="S160" s="301" t="s">
        <v>33</v>
      </c>
      <c r="T160" s="301" t="s">
        <v>40</v>
      </c>
      <c r="U160" s="23" t="s">
        <v>41</v>
      </c>
    </row>
    <row r="161" s="6" customFormat="1" ht="75" customHeight="1" spans="1:21">
      <c r="A161" s="301">
        <v>130</v>
      </c>
      <c r="B161" s="377" t="s">
        <v>580</v>
      </c>
      <c r="C161" s="301" t="s">
        <v>44</v>
      </c>
      <c r="D161" s="301" t="s">
        <v>574</v>
      </c>
      <c r="E161" s="377" t="s">
        <v>62</v>
      </c>
      <c r="F161" s="377" t="s">
        <v>581</v>
      </c>
      <c r="G161" s="300" t="s">
        <v>582</v>
      </c>
      <c r="H161" s="302">
        <f t="shared" ref="H161:H165" si="28">SUM(I161:J161)</f>
        <v>400</v>
      </c>
      <c r="I161" s="302"/>
      <c r="J161" s="390">
        <v>400</v>
      </c>
      <c r="K161" s="302"/>
      <c r="L161" s="390">
        <v>400</v>
      </c>
      <c r="M161" s="302"/>
      <c r="N161" s="302"/>
      <c r="O161" s="377" t="s">
        <v>429</v>
      </c>
      <c r="P161" s="301">
        <v>2022.6</v>
      </c>
      <c r="Q161" s="300">
        <v>2022.12</v>
      </c>
      <c r="R161" s="301" t="s">
        <v>583</v>
      </c>
      <c r="S161" s="377" t="s">
        <v>62</v>
      </c>
      <c r="T161" s="301" t="s">
        <v>584</v>
      </c>
      <c r="U161" s="23" t="s">
        <v>41</v>
      </c>
    </row>
    <row r="162" s="6" customFormat="1" ht="75" spans="1:21">
      <c r="A162" s="301">
        <v>131</v>
      </c>
      <c r="B162" s="377" t="s">
        <v>580</v>
      </c>
      <c r="C162" s="301" t="s">
        <v>44</v>
      </c>
      <c r="D162" s="301" t="s">
        <v>574</v>
      </c>
      <c r="E162" s="377" t="s">
        <v>432</v>
      </c>
      <c r="F162" s="377" t="s">
        <v>585</v>
      </c>
      <c r="G162" s="300" t="s">
        <v>586</v>
      </c>
      <c r="H162" s="302">
        <f t="shared" si="28"/>
        <v>500</v>
      </c>
      <c r="I162" s="302"/>
      <c r="J162" s="390">
        <v>500</v>
      </c>
      <c r="K162" s="302"/>
      <c r="L162" s="390">
        <v>500</v>
      </c>
      <c r="M162" s="302"/>
      <c r="N162" s="302"/>
      <c r="O162" s="377" t="s">
        <v>429</v>
      </c>
      <c r="P162" s="301">
        <v>2022.6</v>
      </c>
      <c r="Q162" s="300">
        <v>2022.12</v>
      </c>
      <c r="R162" s="301" t="s">
        <v>587</v>
      </c>
      <c r="S162" s="377" t="s">
        <v>432</v>
      </c>
      <c r="T162" s="301" t="s">
        <v>436</v>
      </c>
      <c r="U162" s="23" t="s">
        <v>41</v>
      </c>
    </row>
    <row r="163" s="6" customFormat="1" ht="79" customHeight="1" spans="1:21">
      <c r="A163" s="301">
        <v>132</v>
      </c>
      <c r="B163" s="300" t="s">
        <v>580</v>
      </c>
      <c r="C163" s="300" t="s">
        <v>44</v>
      </c>
      <c r="D163" s="300" t="s">
        <v>574</v>
      </c>
      <c r="E163" s="300" t="s">
        <v>53</v>
      </c>
      <c r="F163" s="300" t="s">
        <v>588</v>
      </c>
      <c r="G163" s="300" t="s">
        <v>589</v>
      </c>
      <c r="H163" s="302">
        <f t="shared" si="28"/>
        <v>500</v>
      </c>
      <c r="I163" s="302"/>
      <c r="J163" s="390">
        <v>500</v>
      </c>
      <c r="K163" s="302"/>
      <c r="L163" s="390">
        <v>500</v>
      </c>
      <c r="M163" s="302"/>
      <c r="N163" s="302"/>
      <c r="O163" s="377" t="s">
        <v>429</v>
      </c>
      <c r="P163" s="302">
        <v>2022.8</v>
      </c>
      <c r="Q163" s="302">
        <v>2022.12</v>
      </c>
      <c r="R163" s="301" t="s">
        <v>590</v>
      </c>
      <c r="S163" s="377" t="s">
        <v>53</v>
      </c>
      <c r="T163" s="301" t="s">
        <v>591</v>
      </c>
      <c r="U163" s="23" t="s">
        <v>41</v>
      </c>
    </row>
    <row r="164" s="6" customFormat="1" ht="87" customHeight="1" spans="1:21">
      <c r="A164" s="301">
        <v>133</v>
      </c>
      <c r="B164" s="300" t="s">
        <v>592</v>
      </c>
      <c r="C164" s="300" t="s">
        <v>44</v>
      </c>
      <c r="D164" s="300" t="s">
        <v>574</v>
      </c>
      <c r="E164" s="300" t="s">
        <v>33</v>
      </c>
      <c r="F164" s="300" t="s">
        <v>456</v>
      </c>
      <c r="G164" s="300" t="s">
        <v>457</v>
      </c>
      <c r="H164" s="302">
        <f t="shared" si="28"/>
        <v>100</v>
      </c>
      <c r="I164" s="302"/>
      <c r="J164" s="302">
        <f t="shared" ref="J164:J171" si="29">SUM(K164:N164)</f>
        <v>100</v>
      </c>
      <c r="K164" s="302"/>
      <c r="L164" s="302"/>
      <c r="M164" s="302">
        <v>100</v>
      </c>
      <c r="N164" s="302"/>
      <c r="O164" s="301" t="s">
        <v>469</v>
      </c>
      <c r="P164" s="301">
        <v>2022.8</v>
      </c>
      <c r="Q164" s="301">
        <v>2022.12</v>
      </c>
      <c r="R164" s="300" t="s">
        <v>458</v>
      </c>
      <c r="S164" s="301" t="s">
        <v>33</v>
      </c>
      <c r="T164" s="301" t="s">
        <v>40</v>
      </c>
      <c r="U164" s="23" t="s">
        <v>41</v>
      </c>
    </row>
    <row r="165" s="6" customFormat="1" ht="104" customHeight="1" spans="1:21">
      <c r="A165" s="301">
        <v>134</v>
      </c>
      <c r="B165" s="300" t="s">
        <v>463</v>
      </c>
      <c r="C165" s="300" t="s">
        <v>44</v>
      </c>
      <c r="D165" s="300" t="s">
        <v>574</v>
      </c>
      <c r="E165" s="300" t="s">
        <v>33</v>
      </c>
      <c r="F165" s="300" t="s">
        <v>490</v>
      </c>
      <c r="G165" s="300" t="s">
        <v>593</v>
      </c>
      <c r="H165" s="302">
        <f t="shared" si="28"/>
        <v>50</v>
      </c>
      <c r="I165" s="302"/>
      <c r="J165" s="302">
        <f t="shared" si="29"/>
        <v>50</v>
      </c>
      <c r="K165" s="302"/>
      <c r="L165" s="302"/>
      <c r="M165" s="302">
        <v>50</v>
      </c>
      <c r="N165" s="302"/>
      <c r="O165" s="301" t="s">
        <v>450</v>
      </c>
      <c r="P165" s="301">
        <v>2022.7</v>
      </c>
      <c r="Q165" s="301">
        <v>2022.12</v>
      </c>
      <c r="R165" s="300" t="s">
        <v>492</v>
      </c>
      <c r="S165" s="301" t="s">
        <v>33</v>
      </c>
      <c r="T165" s="301" t="s">
        <v>40</v>
      </c>
      <c r="U165" s="23" t="s">
        <v>41</v>
      </c>
    </row>
    <row r="166" ht="46" customHeight="1" spans="1:21">
      <c r="A166" s="226"/>
      <c r="B166" s="227" t="s">
        <v>74</v>
      </c>
      <c r="C166" s="227"/>
      <c r="D166" s="227"/>
      <c r="E166" s="227"/>
      <c r="F166" s="227"/>
      <c r="G166" s="227"/>
      <c r="H166" s="328">
        <f t="shared" ref="H166:N166" si="30">H167+H207+H210</f>
        <v>6375.06</v>
      </c>
      <c r="I166" s="328">
        <f t="shared" si="30"/>
        <v>0</v>
      </c>
      <c r="J166" s="328">
        <f t="shared" si="30"/>
        <v>6375.06</v>
      </c>
      <c r="K166" s="328">
        <f t="shared" si="30"/>
        <v>3345.66</v>
      </c>
      <c r="L166" s="328">
        <f t="shared" si="30"/>
        <v>2031.4</v>
      </c>
      <c r="M166" s="328">
        <f t="shared" si="30"/>
        <v>998</v>
      </c>
      <c r="N166" s="328">
        <f t="shared" si="30"/>
        <v>0</v>
      </c>
      <c r="O166" s="123"/>
      <c r="P166" s="124"/>
      <c r="Q166" s="142"/>
      <c r="R166" s="143"/>
      <c r="S166" s="123"/>
      <c r="T166" s="123"/>
      <c r="U166" s="23" t="s">
        <v>41</v>
      </c>
    </row>
    <row r="167" ht="48" customHeight="1" spans="1:21">
      <c r="A167" s="228"/>
      <c r="B167" s="229" t="s">
        <v>594</v>
      </c>
      <c r="C167" s="229"/>
      <c r="D167" s="229"/>
      <c r="E167" s="229"/>
      <c r="F167" s="229"/>
      <c r="G167" s="229"/>
      <c r="H167" s="329">
        <f>SUM(H168:H206)</f>
        <v>3731.76</v>
      </c>
      <c r="I167" s="329">
        <f>SUM(I172:I206)</f>
        <v>0</v>
      </c>
      <c r="J167" s="329">
        <f>SUM(J168:J206)</f>
        <v>3731.76</v>
      </c>
      <c r="K167" s="329">
        <f>SUM(K168:K206)</f>
        <v>1228.76</v>
      </c>
      <c r="L167" s="329">
        <f>SUM(L168:L206)</f>
        <v>1753</v>
      </c>
      <c r="M167" s="329">
        <f>SUM(M168:M206)</f>
        <v>750</v>
      </c>
      <c r="N167" s="329">
        <f>SUM(N168:N206)</f>
        <v>0</v>
      </c>
      <c r="O167" s="125"/>
      <c r="P167" s="126"/>
      <c r="Q167" s="144"/>
      <c r="R167" s="145"/>
      <c r="S167" s="125"/>
      <c r="T167" s="125"/>
      <c r="U167" s="23" t="s">
        <v>41</v>
      </c>
    </row>
    <row r="168" ht="93.75" spans="1:21">
      <c r="A168" s="301">
        <v>135</v>
      </c>
      <c r="B168" s="301" t="s">
        <v>595</v>
      </c>
      <c r="C168" s="301" t="s">
        <v>44</v>
      </c>
      <c r="D168" s="301" t="s">
        <v>76</v>
      </c>
      <c r="E168" s="301" t="s">
        <v>33</v>
      </c>
      <c r="F168" s="301" t="s">
        <v>596</v>
      </c>
      <c r="G168" s="301" t="s">
        <v>597</v>
      </c>
      <c r="H168" s="302">
        <f>SUM(I168:J168)</f>
        <v>100</v>
      </c>
      <c r="I168" s="302"/>
      <c r="J168" s="302">
        <f t="shared" si="29"/>
        <v>100</v>
      </c>
      <c r="K168" s="302"/>
      <c r="L168" s="302"/>
      <c r="M168" s="302">
        <v>100</v>
      </c>
      <c r="N168" s="302"/>
      <c r="O168" s="301" t="s">
        <v>469</v>
      </c>
      <c r="P168" s="301">
        <v>2022.8</v>
      </c>
      <c r="Q168" s="301">
        <v>2022.12</v>
      </c>
      <c r="R168" s="300" t="s">
        <v>598</v>
      </c>
      <c r="S168" s="301" t="s">
        <v>33</v>
      </c>
      <c r="T168" s="301" t="s">
        <v>40</v>
      </c>
      <c r="U168" s="23" t="s">
        <v>41</v>
      </c>
    </row>
    <row r="169" ht="87" customHeight="1" spans="1:21">
      <c r="A169" s="301">
        <v>136</v>
      </c>
      <c r="B169" s="301" t="s">
        <v>599</v>
      </c>
      <c r="C169" s="301" t="s">
        <v>44</v>
      </c>
      <c r="D169" s="301" t="s">
        <v>76</v>
      </c>
      <c r="E169" s="301" t="s">
        <v>33</v>
      </c>
      <c r="F169" s="301" t="s">
        <v>600</v>
      </c>
      <c r="G169" s="301" t="s">
        <v>601</v>
      </c>
      <c r="H169" s="302">
        <f>SUM(I169:J169)</f>
        <v>100</v>
      </c>
      <c r="I169" s="302"/>
      <c r="J169" s="302">
        <f t="shared" si="29"/>
        <v>100</v>
      </c>
      <c r="K169" s="302"/>
      <c r="L169" s="302"/>
      <c r="M169" s="302">
        <v>100</v>
      </c>
      <c r="N169" s="302"/>
      <c r="O169" s="301" t="s">
        <v>483</v>
      </c>
      <c r="P169" s="301">
        <v>2022.8</v>
      </c>
      <c r="Q169" s="301">
        <v>2022.12</v>
      </c>
      <c r="R169" s="300" t="s">
        <v>602</v>
      </c>
      <c r="S169" s="301" t="s">
        <v>33</v>
      </c>
      <c r="T169" s="301" t="s">
        <v>40</v>
      </c>
      <c r="U169" s="23" t="s">
        <v>41</v>
      </c>
    </row>
    <row r="170" ht="91" customHeight="1" spans="1:21">
      <c r="A170" s="301">
        <v>137</v>
      </c>
      <c r="B170" s="301" t="s">
        <v>603</v>
      </c>
      <c r="C170" s="301" t="s">
        <v>44</v>
      </c>
      <c r="D170" s="301" t="s">
        <v>76</v>
      </c>
      <c r="E170" s="301" t="s">
        <v>62</v>
      </c>
      <c r="F170" s="301" t="s">
        <v>604</v>
      </c>
      <c r="G170" s="301" t="s">
        <v>605</v>
      </c>
      <c r="H170" s="302">
        <f>SUM(I170:J170)</f>
        <v>100</v>
      </c>
      <c r="I170" s="302"/>
      <c r="J170" s="302">
        <f t="shared" si="29"/>
        <v>100</v>
      </c>
      <c r="K170" s="302"/>
      <c r="L170" s="302"/>
      <c r="M170" s="302">
        <v>100</v>
      </c>
      <c r="N170" s="302"/>
      <c r="O170" s="301" t="s">
        <v>469</v>
      </c>
      <c r="P170" s="301">
        <v>2022.3</v>
      </c>
      <c r="Q170" s="301">
        <v>2022.12</v>
      </c>
      <c r="R170" s="300" t="s">
        <v>606</v>
      </c>
      <c r="S170" s="301" t="s">
        <v>33</v>
      </c>
      <c r="T170" s="301" t="s">
        <v>40</v>
      </c>
      <c r="U170" s="23" t="s">
        <v>41</v>
      </c>
    </row>
    <row r="171" ht="99" customHeight="1" spans="1:21">
      <c r="A171" s="301">
        <v>138</v>
      </c>
      <c r="B171" s="301" t="s">
        <v>607</v>
      </c>
      <c r="C171" s="301" t="s">
        <v>44</v>
      </c>
      <c r="D171" s="301" t="s">
        <v>76</v>
      </c>
      <c r="E171" s="301" t="s">
        <v>33</v>
      </c>
      <c r="F171" s="301" t="s">
        <v>476</v>
      </c>
      <c r="G171" s="301" t="s">
        <v>608</v>
      </c>
      <c r="H171" s="302">
        <f>SUM(I171:J171)</f>
        <v>50</v>
      </c>
      <c r="I171" s="302"/>
      <c r="J171" s="302">
        <f t="shared" si="29"/>
        <v>50</v>
      </c>
      <c r="K171" s="302"/>
      <c r="L171" s="302"/>
      <c r="M171" s="302">
        <v>50</v>
      </c>
      <c r="N171" s="302"/>
      <c r="O171" s="301" t="s">
        <v>450</v>
      </c>
      <c r="P171" s="301">
        <v>2022.7</v>
      </c>
      <c r="Q171" s="301">
        <v>2022.12</v>
      </c>
      <c r="R171" s="300" t="s">
        <v>478</v>
      </c>
      <c r="S171" s="301" t="s">
        <v>33</v>
      </c>
      <c r="T171" s="301" t="s">
        <v>40</v>
      </c>
      <c r="U171" s="23" t="s">
        <v>41</v>
      </c>
    </row>
    <row r="172" ht="75" spans="1:21">
      <c r="A172" s="301">
        <v>139</v>
      </c>
      <c r="B172" s="301" t="s">
        <v>609</v>
      </c>
      <c r="C172" s="301" t="s">
        <v>187</v>
      </c>
      <c r="D172" s="301" t="s">
        <v>76</v>
      </c>
      <c r="E172" s="301" t="s">
        <v>290</v>
      </c>
      <c r="F172" s="301" t="s">
        <v>610</v>
      </c>
      <c r="G172" s="301" t="s">
        <v>611</v>
      </c>
      <c r="H172" s="301">
        <v>120</v>
      </c>
      <c r="I172" s="301"/>
      <c r="J172" s="301">
        <v>120</v>
      </c>
      <c r="K172" s="301"/>
      <c r="L172" s="301">
        <v>120</v>
      </c>
      <c r="M172" s="301"/>
      <c r="N172" s="301"/>
      <c r="O172" s="301" t="s">
        <v>612</v>
      </c>
      <c r="P172" s="395">
        <v>2022.03</v>
      </c>
      <c r="Q172" s="301">
        <v>2022.12</v>
      </c>
      <c r="R172" s="299" t="s">
        <v>613</v>
      </c>
      <c r="S172" s="301" t="s">
        <v>290</v>
      </c>
      <c r="T172" s="301" t="s">
        <v>294</v>
      </c>
      <c r="U172" s="23" t="s">
        <v>41</v>
      </c>
    </row>
    <row r="173" ht="110" customHeight="1" spans="1:21">
      <c r="A173" s="301">
        <v>140</v>
      </c>
      <c r="B173" s="301" t="s">
        <v>614</v>
      </c>
      <c r="C173" s="301" t="s">
        <v>44</v>
      </c>
      <c r="D173" s="301" t="s">
        <v>76</v>
      </c>
      <c r="E173" s="301" t="s">
        <v>290</v>
      </c>
      <c r="F173" s="301" t="s">
        <v>615</v>
      </c>
      <c r="G173" s="301" t="s">
        <v>616</v>
      </c>
      <c r="H173" s="301">
        <v>100</v>
      </c>
      <c r="I173" s="301"/>
      <c r="J173" s="301">
        <v>100</v>
      </c>
      <c r="K173" s="301"/>
      <c r="L173" s="301">
        <v>100</v>
      </c>
      <c r="M173" s="301"/>
      <c r="N173" s="301"/>
      <c r="O173" s="301" t="s">
        <v>612</v>
      </c>
      <c r="P173" s="395">
        <v>2022.03</v>
      </c>
      <c r="Q173" s="301">
        <v>2022.12</v>
      </c>
      <c r="R173" s="299" t="s">
        <v>617</v>
      </c>
      <c r="S173" s="301" t="s">
        <v>290</v>
      </c>
      <c r="T173" s="301" t="s">
        <v>294</v>
      </c>
      <c r="U173" s="23" t="s">
        <v>41</v>
      </c>
    </row>
    <row r="174" ht="97" customHeight="1" spans="1:21">
      <c r="A174" s="301">
        <v>141</v>
      </c>
      <c r="B174" s="301" t="s">
        <v>609</v>
      </c>
      <c r="C174" s="301" t="s">
        <v>44</v>
      </c>
      <c r="D174" s="301" t="s">
        <v>76</v>
      </c>
      <c r="E174" s="301" t="s">
        <v>618</v>
      </c>
      <c r="F174" s="301" t="s">
        <v>619</v>
      </c>
      <c r="G174" s="301" t="s">
        <v>620</v>
      </c>
      <c r="H174" s="301">
        <v>120</v>
      </c>
      <c r="I174" s="301"/>
      <c r="J174" s="301">
        <v>120</v>
      </c>
      <c r="K174" s="301"/>
      <c r="L174" s="301">
        <v>120</v>
      </c>
      <c r="M174" s="301"/>
      <c r="N174" s="301"/>
      <c r="O174" s="301" t="s">
        <v>612</v>
      </c>
      <c r="P174" s="395">
        <v>2022.03</v>
      </c>
      <c r="Q174" s="301">
        <v>2022.12</v>
      </c>
      <c r="R174" s="299" t="s">
        <v>621</v>
      </c>
      <c r="S174" s="301" t="s">
        <v>618</v>
      </c>
      <c r="T174" s="301" t="s">
        <v>622</v>
      </c>
      <c r="U174" s="23" t="s">
        <v>41</v>
      </c>
    </row>
    <row r="175" ht="85" customHeight="1" spans="1:21">
      <c r="A175" s="301">
        <v>142</v>
      </c>
      <c r="B175" s="301" t="s">
        <v>623</v>
      </c>
      <c r="C175" s="301" t="s">
        <v>44</v>
      </c>
      <c r="D175" s="301" t="s">
        <v>76</v>
      </c>
      <c r="E175" s="301" t="s">
        <v>618</v>
      </c>
      <c r="F175" s="301" t="s">
        <v>624</v>
      </c>
      <c r="G175" s="301" t="s">
        <v>625</v>
      </c>
      <c r="H175" s="301">
        <v>115</v>
      </c>
      <c r="I175" s="301"/>
      <c r="J175" s="301">
        <v>115</v>
      </c>
      <c r="K175" s="301"/>
      <c r="L175" s="301">
        <v>115</v>
      </c>
      <c r="M175" s="301"/>
      <c r="N175" s="301"/>
      <c r="O175" s="301" t="s">
        <v>612</v>
      </c>
      <c r="P175" s="395">
        <v>2022.03</v>
      </c>
      <c r="Q175" s="301">
        <v>2022.12</v>
      </c>
      <c r="R175" s="301" t="s">
        <v>626</v>
      </c>
      <c r="S175" s="301" t="s">
        <v>618</v>
      </c>
      <c r="T175" s="301" t="s">
        <v>622</v>
      </c>
      <c r="U175" s="23" t="s">
        <v>41</v>
      </c>
    </row>
    <row r="176" ht="75" spans="1:21">
      <c r="A176" s="301">
        <v>143</v>
      </c>
      <c r="B176" s="301" t="s">
        <v>627</v>
      </c>
      <c r="C176" s="352" t="s">
        <v>44</v>
      </c>
      <c r="D176" s="352" t="s">
        <v>76</v>
      </c>
      <c r="E176" s="375" t="s">
        <v>628</v>
      </c>
      <c r="F176" s="375" t="s">
        <v>629</v>
      </c>
      <c r="G176" s="375" t="s">
        <v>630</v>
      </c>
      <c r="H176" s="369">
        <v>364</v>
      </c>
      <c r="I176" s="369"/>
      <c r="J176" s="369">
        <v>364</v>
      </c>
      <c r="K176" s="369">
        <v>364</v>
      </c>
      <c r="L176" s="340"/>
      <c r="M176" s="340"/>
      <c r="N176" s="301"/>
      <c r="O176" s="306" t="s">
        <v>36</v>
      </c>
      <c r="P176" s="395">
        <v>2022.03</v>
      </c>
      <c r="Q176" s="301">
        <v>2022.12</v>
      </c>
      <c r="R176" s="299" t="s">
        <v>631</v>
      </c>
      <c r="S176" s="375" t="s">
        <v>628</v>
      </c>
      <c r="T176" s="340" t="s">
        <v>632</v>
      </c>
      <c r="U176" s="23" t="s">
        <v>41</v>
      </c>
    </row>
    <row r="177" ht="93.75" spans="1:21">
      <c r="A177" s="301">
        <v>144</v>
      </c>
      <c r="B177" s="301" t="s">
        <v>633</v>
      </c>
      <c r="C177" s="301" t="s">
        <v>44</v>
      </c>
      <c r="D177" s="317" t="s">
        <v>76</v>
      </c>
      <c r="E177" s="301" t="s">
        <v>33</v>
      </c>
      <c r="F177" s="301" t="s">
        <v>634</v>
      </c>
      <c r="G177" s="301" t="s">
        <v>635</v>
      </c>
      <c r="H177" s="313">
        <f>SUM(I177:J177)</f>
        <v>134.51</v>
      </c>
      <c r="I177" s="352"/>
      <c r="J177" s="313">
        <v>134.51</v>
      </c>
      <c r="K177" s="313">
        <v>134.51</v>
      </c>
      <c r="L177" s="352"/>
      <c r="M177" s="352"/>
      <c r="N177" s="352"/>
      <c r="O177" s="301" t="s">
        <v>36</v>
      </c>
      <c r="P177" s="301" t="s">
        <v>37</v>
      </c>
      <c r="Q177" s="301" t="s">
        <v>515</v>
      </c>
      <c r="R177" s="301" t="s">
        <v>636</v>
      </c>
      <c r="S177" s="301" t="s">
        <v>33</v>
      </c>
      <c r="T177" s="301" t="s">
        <v>40</v>
      </c>
      <c r="U177" s="23" t="s">
        <v>41</v>
      </c>
    </row>
    <row r="178" ht="93.75" spans="1:21">
      <c r="A178" s="301">
        <v>145</v>
      </c>
      <c r="B178" s="299" t="s">
        <v>637</v>
      </c>
      <c r="C178" s="299" t="s">
        <v>44</v>
      </c>
      <c r="D178" s="315" t="s">
        <v>76</v>
      </c>
      <c r="E178" s="299" t="s">
        <v>33</v>
      </c>
      <c r="F178" s="299" t="s">
        <v>638</v>
      </c>
      <c r="G178" s="299" t="s">
        <v>639</v>
      </c>
      <c r="H178" s="314">
        <v>50.65</v>
      </c>
      <c r="I178" s="353"/>
      <c r="J178" s="314">
        <v>50.65</v>
      </c>
      <c r="K178" s="314">
        <v>50.65</v>
      </c>
      <c r="L178" s="348"/>
      <c r="M178" s="348"/>
      <c r="N178" s="348"/>
      <c r="O178" s="306" t="s">
        <v>36</v>
      </c>
      <c r="P178" s="299" t="s">
        <v>37</v>
      </c>
      <c r="Q178" s="299" t="s">
        <v>515</v>
      </c>
      <c r="R178" s="299" t="s">
        <v>640</v>
      </c>
      <c r="S178" s="299" t="s">
        <v>33</v>
      </c>
      <c r="T178" s="299" t="s">
        <v>40</v>
      </c>
      <c r="U178" s="23" t="s">
        <v>41</v>
      </c>
    </row>
    <row r="179" ht="93.75" spans="1:21">
      <c r="A179" s="301">
        <v>146</v>
      </c>
      <c r="B179" s="299" t="s">
        <v>641</v>
      </c>
      <c r="C179" s="301" t="s">
        <v>44</v>
      </c>
      <c r="D179" s="317" t="s">
        <v>76</v>
      </c>
      <c r="E179" s="301" t="s">
        <v>33</v>
      </c>
      <c r="F179" s="301" t="s">
        <v>642</v>
      </c>
      <c r="G179" s="394" t="s">
        <v>643</v>
      </c>
      <c r="H179" s="314">
        <v>80</v>
      </c>
      <c r="I179" s="353"/>
      <c r="J179" s="314">
        <v>80</v>
      </c>
      <c r="K179" s="314">
        <v>80</v>
      </c>
      <c r="L179" s="348"/>
      <c r="M179" s="348"/>
      <c r="N179" s="348"/>
      <c r="O179" s="306" t="s">
        <v>36</v>
      </c>
      <c r="P179" s="299" t="s">
        <v>37</v>
      </c>
      <c r="Q179" s="299" t="s">
        <v>515</v>
      </c>
      <c r="R179" s="299" t="s">
        <v>644</v>
      </c>
      <c r="S179" s="299" t="s">
        <v>33</v>
      </c>
      <c r="T179" s="299" t="s">
        <v>40</v>
      </c>
      <c r="U179" s="23" t="s">
        <v>41</v>
      </c>
    </row>
    <row r="180" ht="102" customHeight="1" spans="1:21">
      <c r="A180" s="301">
        <v>147</v>
      </c>
      <c r="B180" s="299" t="s">
        <v>645</v>
      </c>
      <c r="C180" s="299" t="s">
        <v>44</v>
      </c>
      <c r="D180" s="315" t="s">
        <v>76</v>
      </c>
      <c r="E180" s="299" t="s">
        <v>33</v>
      </c>
      <c r="F180" s="299" t="s">
        <v>646</v>
      </c>
      <c r="G180" s="299" t="s">
        <v>647</v>
      </c>
      <c r="H180" s="314">
        <v>34.96</v>
      </c>
      <c r="I180" s="353"/>
      <c r="J180" s="314">
        <v>34.96</v>
      </c>
      <c r="K180" s="314">
        <v>34.96</v>
      </c>
      <c r="L180" s="348"/>
      <c r="M180" s="348"/>
      <c r="N180" s="348"/>
      <c r="O180" s="306" t="s">
        <v>36</v>
      </c>
      <c r="P180" s="299" t="s">
        <v>37</v>
      </c>
      <c r="Q180" s="299" t="s">
        <v>515</v>
      </c>
      <c r="R180" s="299" t="s">
        <v>648</v>
      </c>
      <c r="S180" s="299" t="s">
        <v>33</v>
      </c>
      <c r="T180" s="299" t="s">
        <v>40</v>
      </c>
      <c r="U180" s="23" t="s">
        <v>41</v>
      </c>
    </row>
    <row r="181" ht="93.75" spans="1:21">
      <c r="A181" s="301">
        <v>148</v>
      </c>
      <c r="B181" s="299" t="s">
        <v>649</v>
      </c>
      <c r="C181" s="299" t="s">
        <v>44</v>
      </c>
      <c r="D181" s="315" t="s">
        <v>76</v>
      </c>
      <c r="E181" s="299" t="s">
        <v>33</v>
      </c>
      <c r="F181" s="299" t="s">
        <v>650</v>
      </c>
      <c r="G181" s="299" t="s">
        <v>651</v>
      </c>
      <c r="H181" s="314">
        <v>45.07</v>
      </c>
      <c r="I181" s="353"/>
      <c r="J181" s="314">
        <v>45.07</v>
      </c>
      <c r="K181" s="314">
        <v>45.07</v>
      </c>
      <c r="L181" s="348"/>
      <c r="M181" s="348"/>
      <c r="N181" s="348"/>
      <c r="O181" s="306" t="s">
        <v>36</v>
      </c>
      <c r="P181" s="299" t="s">
        <v>37</v>
      </c>
      <c r="Q181" s="299" t="s">
        <v>515</v>
      </c>
      <c r="R181" s="299" t="s">
        <v>652</v>
      </c>
      <c r="S181" s="299" t="s">
        <v>33</v>
      </c>
      <c r="T181" s="299" t="s">
        <v>40</v>
      </c>
      <c r="U181" s="23" t="s">
        <v>41</v>
      </c>
    </row>
    <row r="182" ht="93.75" spans="1:21">
      <c r="A182" s="301">
        <v>149</v>
      </c>
      <c r="B182" s="299" t="s">
        <v>653</v>
      </c>
      <c r="C182" s="299" t="s">
        <v>44</v>
      </c>
      <c r="D182" s="315" t="s">
        <v>76</v>
      </c>
      <c r="E182" s="299" t="s">
        <v>33</v>
      </c>
      <c r="F182" s="306" t="s">
        <v>654</v>
      </c>
      <c r="G182" s="306" t="s">
        <v>655</v>
      </c>
      <c r="H182" s="306">
        <v>128.5</v>
      </c>
      <c r="I182" s="323"/>
      <c r="J182" s="306">
        <v>128.5</v>
      </c>
      <c r="K182" s="306">
        <v>128.5</v>
      </c>
      <c r="L182" s="323"/>
      <c r="M182" s="323"/>
      <c r="N182" s="323"/>
      <c r="O182" s="306" t="s">
        <v>36</v>
      </c>
      <c r="P182" s="299" t="s">
        <v>37</v>
      </c>
      <c r="Q182" s="299" t="s">
        <v>515</v>
      </c>
      <c r="R182" s="299" t="s">
        <v>656</v>
      </c>
      <c r="S182" s="299" t="s">
        <v>33</v>
      </c>
      <c r="T182" s="299" t="s">
        <v>40</v>
      </c>
      <c r="U182" s="23" t="s">
        <v>41</v>
      </c>
    </row>
    <row r="183" ht="109" customHeight="1" spans="1:21">
      <c r="A183" s="301">
        <v>150</v>
      </c>
      <c r="B183" s="301" t="s">
        <v>657</v>
      </c>
      <c r="C183" s="301" t="s">
        <v>44</v>
      </c>
      <c r="D183" s="317" t="s">
        <v>76</v>
      </c>
      <c r="E183" s="301" t="s">
        <v>33</v>
      </c>
      <c r="F183" s="301" t="s">
        <v>658</v>
      </c>
      <c r="G183" s="301" t="s">
        <v>659</v>
      </c>
      <c r="H183" s="301">
        <v>115.5</v>
      </c>
      <c r="I183" s="340"/>
      <c r="J183" s="301">
        <v>115.5</v>
      </c>
      <c r="K183" s="301">
        <v>115.5</v>
      </c>
      <c r="L183" s="340"/>
      <c r="M183" s="340"/>
      <c r="N183" s="340"/>
      <c r="O183" s="301" t="s">
        <v>36</v>
      </c>
      <c r="P183" s="301" t="s">
        <v>37</v>
      </c>
      <c r="Q183" s="301" t="s">
        <v>515</v>
      </c>
      <c r="R183" s="301" t="s">
        <v>660</v>
      </c>
      <c r="S183" s="301" t="s">
        <v>33</v>
      </c>
      <c r="T183" s="301" t="s">
        <v>40</v>
      </c>
      <c r="U183" s="23" t="s">
        <v>41</v>
      </c>
    </row>
    <row r="184" ht="102" customHeight="1" spans="1:21">
      <c r="A184" s="301">
        <v>151</v>
      </c>
      <c r="B184" s="299" t="s">
        <v>661</v>
      </c>
      <c r="C184" s="299" t="s">
        <v>44</v>
      </c>
      <c r="D184" s="315" t="s">
        <v>76</v>
      </c>
      <c r="E184" s="299" t="s">
        <v>33</v>
      </c>
      <c r="F184" s="306" t="s">
        <v>662</v>
      </c>
      <c r="G184" s="306" t="s">
        <v>663</v>
      </c>
      <c r="H184" s="306">
        <v>55.55</v>
      </c>
      <c r="I184" s="323"/>
      <c r="J184" s="306">
        <v>55.55</v>
      </c>
      <c r="K184" s="306">
        <v>55.55</v>
      </c>
      <c r="L184" s="323"/>
      <c r="M184" s="323"/>
      <c r="N184" s="323"/>
      <c r="O184" s="306" t="s">
        <v>36</v>
      </c>
      <c r="P184" s="299" t="s">
        <v>37</v>
      </c>
      <c r="Q184" s="299" t="s">
        <v>515</v>
      </c>
      <c r="R184" s="299" t="s">
        <v>664</v>
      </c>
      <c r="S184" s="299" t="s">
        <v>33</v>
      </c>
      <c r="T184" s="299" t="s">
        <v>40</v>
      </c>
      <c r="U184" s="23" t="s">
        <v>41</v>
      </c>
    </row>
    <row r="185" ht="93.75" spans="1:21">
      <c r="A185" s="301">
        <v>152</v>
      </c>
      <c r="B185" s="299" t="s">
        <v>665</v>
      </c>
      <c r="C185" s="299" t="s">
        <v>44</v>
      </c>
      <c r="D185" s="315" t="s">
        <v>76</v>
      </c>
      <c r="E185" s="299" t="s">
        <v>33</v>
      </c>
      <c r="F185" s="306" t="s">
        <v>666</v>
      </c>
      <c r="G185" s="306" t="s">
        <v>667</v>
      </c>
      <c r="H185" s="306">
        <v>16.89</v>
      </c>
      <c r="I185" s="323"/>
      <c r="J185" s="306">
        <v>16.89</v>
      </c>
      <c r="K185" s="306">
        <v>16.89</v>
      </c>
      <c r="L185" s="323"/>
      <c r="M185" s="323"/>
      <c r="N185" s="323"/>
      <c r="O185" s="306" t="s">
        <v>36</v>
      </c>
      <c r="P185" s="299" t="s">
        <v>37</v>
      </c>
      <c r="Q185" s="299" t="s">
        <v>515</v>
      </c>
      <c r="R185" s="299" t="s">
        <v>558</v>
      </c>
      <c r="S185" s="299" t="s">
        <v>33</v>
      </c>
      <c r="T185" s="299" t="s">
        <v>40</v>
      </c>
      <c r="U185" s="23" t="s">
        <v>41</v>
      </c>
    </row>
    <row r="186" ht="93.75" spans="1:21">
      <c r="A186" s="301">
        <v>153</v>
      </c>
      <c r="B186" s="299" t="s">
        <v>668</v>
      </c>
      <c r="C186" s="299" t="s">
        <v>44</v>
      </c>
      <c r="D186" s="315" t="s">
        <v>76</v>
      </c>
      <c r="E186" s="299" t="s">
        <v>33</v>
      </c>
      <c r="F186" s="306" t="s">
        <v>669</v>
      </c>
      <c r="G186" s="306" t="s">
        <v>670</v>
      </c>
      <c r="H186" s="306">
        <v>36.43</v>
      </c>
      <c r="I186" s="323"/>
      <c r="J186" s="306">
        <v>36.43</v>
      </c>
      <c r="K186" s="306">
        <v>36.43</v>
      </c>
      <c r="L186" s="323"/>
      <c r="M186" s="323"/>
      <c r="N186" s="323"/>
      <c r="O186" s="306" t="s">
        <v>36</v>
      </c>
      <c r="P186" s="299" t="s">
        <v>37</v>
      </c>
      <c r="Q186" s="299" t="s">
        <v>515</v>
      </c>
      <c r="R186" s="299" t="s">
        <v>671</v>
      </c>
      <c r="S186" s="299" t="s">
        <v>33</v>
      </c>
      <c r="T186" s="299" t="s">
        <v>40</v>
      </c>
      <c r="U186" s="23" t="s">
        <v>41</v>
      </c>
    </row>
    <row r="187" ht="108" customHeight="1" spans="1:21">
      <c r="A187" s="301">
        <v>154</v>
      </c>
      <c r="B187" s="301" t="s">
        <v>672</v>
      </c>
      <c r="C187" s="301" t="s">
        <v>44</v>
      </c>
      <c r="D187" s="317" t="s">
        <v>76</v>
      </c>
      <c r="E187" s="301" t="s">
        <v>33</v>
      </c>
      <c r="F187" s="301" t="s">
        <v>673</v>
      </c>
      <c r="G187" s="301" t="s">
        <v>674</v>
      </c>
      <c r="H187" s="301">
        <v>38.7</v>
      </c>
      <c r="I187" s="340"/>
      <c r="J187" s="301">
        <v>38.7</v>
      </c>
      <c r="K187" s="301">
        <v>38.7</v>
      </c>
      <c r="L187" s="340"/>
      <c r="M187" s="340"/>
      <c r="N187" s="340"/>
      <c r="O187" s="301" t="s">
        <v>36</v>
      </c>
      <c r="P187" s="301" t="s">
        <v>37</v>
      </c>
      <c r="Q187" s="301" t="s">
        <v>515</v>
      </c>
      <c r="R187" s="301" t="s">
        <v>558</v>
      </c>
      <c r="S187" s="301" t="s">
        <v>33</v>
      </c>
      <c r="T187" s="301" t="s">
        <v>40</v>
      </c>
      <c r="U187" s="23" t="s">
        <v>41</v>
      </c>
    </row>
    <row r="188" ht="96" customHeight="1" spans="1:21">
      <c r="A188" s="301">
        <v>155</v>
      </c>
      <c r="B188" s="301" t="s">
        <v>675</v>
      </c>
      <c r="C188" s="301" t="s">
        <v>44</v>
      </c>
      <c r="D188" s="317" t="s">
        <v>76</v>
      </c>
      <c r="E188" s="301" t="s">
        <v>33</v>
      </c>
      <c r="F188" s="375" t="s">
        <v>676</v>
      </c>
      <c r="G188" s="301" t="s">
        <v>677</v>
      </c>
      <c r="H188" s="301">
        <f>SUM(I188:J188)</f>
        <v>15</v>
      </c>
      <c r="I188" s="323"/>
      <c r="J188" s="306">
        <f>SUM(K188:N188)</f>
        <v>15</v>
      </c>
      <c r="K188" s="306">
        <v>15</v>
      </c>
      <c r="L188" s="323"/>
      <c r="M188" s="323"/>
      <c r="N188" s="323"/>
      <c r="O188" s="301" t="s">
        <v>181</v>
      </c>
      <c r="P188" s="299" t="s">
        <v>37</v>
      </c>
      <c r="Q188" s="299" t="s">
        <v>38</v>
      </c>
      <c r="R188" s="299" t="s">
        <v>678</v>
      </c>
      <c r="S188" s="299" t="s">
        <v>33</v>
      </c>
      <c r="T188" s="299" t="s">
        <v>40</v>
      </c>
      <c r="U188" s="23" t="s">
        <v>41</v>
      </c>
    </row>
    <row r="189" ht="109" customHeight="1" spans="1:21">
      <c r="A189" s="301">
        <v>156</v>
      </c>
      <c r="B189" s="301" t="s">
        <v>639</v>
      </c>
      <c r="C189" s="301" t="s">
        <v>44</v>
      </c>
      <c r="D189" s="317" t="s">
        <v>76</v>
      </c>
      <c r="E189" s="301" t="s">
        <v>33</v>
      </c>
      <c r="F189" s="306" t="s">
        <v>679</v>
      </c>
      <c r="G189" s="306" t="s">
        <v>680</v>
      </c>
      <c r="H189" s="301">
        <f>SUM(I189:J189)</f>
        <v>8</v>
      </c>
      <c r="I189" s="323"/>
      <c r="J189" s="306">
        <f>SUM(K189:N189)</f>
        <v>8</v>
      </c>
      <c r="K189" s="306">
        <v>8</v>
      </c>
      <c r="L189" s="323"/>
      <c r="M189" s="323"/>
      <c r="N189" s="323"/>
      <c r="O189" s="301" t="s">
        <v>181</v>
      </c>
      <c r="P189" s="299" t="s">
        <v>37</v>
      </c>
      <c r="Q189" s="299" t="s">
        <v>38</v>
      </c>
      <c r="R189" s="299" t="s">
        <v>681</v>
      </c>
      <c r="S189" s="299" t="s">
        <v>33</v>
      </c>
      <c r="T189" s="299" t="s">
        <v>40</v>
      </c>
      <c r="U189" s="23" t="s">
        <v>41</v>
      </c>
    </row>
    <row r="190" ht="93.75" spans="1:21">
      <c r="A190" s="301">
        <v>157</v>
      </c>
      <c r="B190" s="301" t="s">
        <v>682</v>
      </c>
      <c r="C190" s="301" t="s">
        <v>44</v>
      </c>
      <c r="D190" s="301" t="s">
        <v>76</v>
      </c>
      <c r="E190" s="301" t="s">
        <v>33</v>
      </c>
      <c r="F190" s="301" t="s">
        <v>596</v>
      </c>
      <c r="G190" s="301" t="s">
        <v>683</v>
      </c>
      <c r="H190" s="302">
        <f>SUM(I190:J190)</f>
        <v>50</v>
      </c>
      <c r="I190" s="302"/>
      <c r="J190" s="302">
        <f>SUM(K190:N190)</f>
        <v>50</v>
      </c>
      <c r="K190" s="302"/>
      <c r="L190" s="302"/>
      <c r="M190" s="302">
        <v>50</v>
      </c>
      <c r="N190" s="302"/>
      <c r="O190" s="301" t="s">
        <v>450</v>
      </c>
      <c r="P190" s="301">
        <v>2022.7</v>
      </c>
      <c r="Q190" s="301">
        <v>2022.12</v>
      </c>
      <c r="R190" s="300" t="s">
        <v>598</v>
      </c>
      <c r="S190" s="301" t="s">
        <v>33</v>
      </c>
      <c r="T190" s="301" t="s">
        <v>40</v>
      </c>
      <c r="U190" s="23" t="s">
        <v>41</v>
      </c>
    </row>
    <row r="191" ht="85" customHeight="1" spans="1:21">
      <c r="A191" s="301">
        <v>158</v>
      </c>
      <c r="B191" s="301" t="s">
        <v>684</v>
      </c>
      <c r="C191" s="301" t="s">
        <v>44</v>
      </c>
      <c r="D191" s="301" t="s">
        <v>76</v>
      </c>
      <c r="E191" s="301" t="s">
        <v>33</v>
      </c>
      <c r="F191" s="301" t="s">
        <v>604</v>
      </c>
      <c r="G191" s="301" t="s">
        <v>685</v>
      </c>
      <c r="H191" s="302">
        <f>SUM(I191:J191)</f>
        <v>50</v>
      </c>
      <c r="I191" s="302"/>
      <c r="J191" s="302">
        <f>SUM(K191:N191)</f>
        <v>50</v>
      </c>
      <c r="K191" s="302"/>
      <c r="L191" s="302"/>
      <c r="M191" s="302">
        <v>50</v>
      </c>
      <c r="N191" s="302"/>
      <c r="O191" s="301" t="s">
        <v>450</v>
      </c>
      <c r="P191" s="301">
        <v>2022.7</v>
      </c>
      <c r="Q191" s="301">
        <v>2022.12</v>
      </c>
      <c r="R191" s="300" t="s">
        <v>686</v>
      </c>
      <c r="S191" s="301" t="s">
        <v>33</v>
      </c>
      <c r="T191" s="301" t="s">
        <v>40</v>
      </c>
      <c r="U191" s="23" t="s">
        <v>41</v>
      </c>
    </row>
    <row r="192" ht="60" customHeight="1" spans="1:21">
      <c r="A192" s="330">
        <v>159</v>
      </c>
      <c r="B192" s="331" t="s">
        <v>687</v>
      </c>
      <c r="C192" s="331" t="s">
        <v>44</v>
      </c>
      <c r="D192" s="331" t="s">
        <v>76</v>
      </c>
      <c r="E192" s="331" t="s">
        <v>33</v>
      </c>
      <c r="F192" s="331" t="s">
        <v>688</v>
      </c>
      <c r="G192" s="331" t="s">
        <v>689</v>
      </c>
      <c r="H192" s="366">
        <v>66</v>
      </c>
      <c r="I192" s="349"/>
      <c r="J192" s="349">
        <v>60</v>
      </c>
      <c r="K192" s="349"/>
      <c r="L192" s="349">
        <v>60</v>
      </c>
      <c r="M192" s="349"/>
      <c r="N192" s="349"/>
      <c r="O192" s="301" t="s">
        <v>509</v>
      </c>
      <c r="P192" s="331" t="s">
        <v>37</v>
      </c>
      <c r="Q192" s="331">
        <v>2022.12</v>
      </c>
      <c r="R192" s="331" t="s">
        <v>690</v>
      </c>
      <c r="S192" s="331" t="s">
        <v>33</v>
      </c>
      <c r="T192" s="331" t="s">
        <v>40</v>
      </c>
      <c r="U192" s="23" t="s">
        <v>41</v>
      </c>
    </row>
    <row r="193" ht="64" customHeight="1" spans="1:21">
      <c r="A193" s="332"/>
      <c r="B193" s="333"/>
      <c r="C193" s="333"/>
      <c r="D193" s="333"/>
      <c r="E193" s="333"/>
      <c r="F193" s="333"/>
      <c r="G193" s="333"/>
      <c r="H193" s="368"/>
      <c r="I193" s="349"/>
      <c r="J193" s="349">
        <v>6</v>
      </c>
      <c r="K193" s="349">
        <v>6</v>
      </c>
      <c r="L193" s="349"/>
      <c r="M193" s="349"/>
      <c r="N193" s="349"/>
      <c r="O193" s="301" t="s">
        <v>36</v>
      </c>
      <c r="P193" s="333"/>
      <c r="Q193" s="333"/>
      <c r="R193" s="333"/>
      <c r="S193" s="333"/>
      <c r="T193" s="333"/>
      <c r="U193" s="23" t="s">
        <v>41</v>
      </c>
    </row>
    <row r="194" ht="93.75" spans="1:21">
      <c r="A194" s="301">
        <v>160</v>
      </c>
      <c r="B194" s="300" t="s">
        <v>687</v>
      </c>
      <c r="C194" s="300" t="s">
        <v>44</v>
      </c>
      <c r="D194" s="300" t="s">
        <v>76</v>
      </c>
      <c r="E194" s="300" t="s">
        <v>33</v>
      </c>
      <c r="F194" s="301" t="s">
        <v>691</v>
      </c>
      <c r="G194" s="301" t="s">
        <v>692</v>
      </c>
      <c r="H194" s="312">
        <f>SUM(I194:J194)</f>
        <v>120</v>
      </c>
      <c r="I194" s="302"/>
      <c r="J194" s="349">
        <f>SUM(K194:N194)</f>
        <v>120</v>
      </c>
      <c r="K194" s="302"/>
      <c r="L194" s="302">
        <v>120</v>
      </c>
      <c r="M194" s="302"/>
      <c r="N194" s="302"/>
      <c r="O194" s="301" t="s">
        <v>509</v>
      </c>
      <c r="P194" s="300" t="s">
        <v>37</v>
      </c>
      <c r="Q194" s="300">
        <v>2022.12</v>
      </c>
      <c r="R194" s="300" t="s">
        <v>690</v>
      </c>
      <c r="S194" s="300" t="s">
        <v>33</v>
      </c>
      <c r="T194" s="300" t="s">
        <v>40</v>
      </c>
      <c r="U194" s="23" t="s">
        <v>41</v>
      </c>
    </row>
    <row r="195" ht="75" spans="1:21">
      <c r="A195" s="301">
        <v>161</v>
      </c>
      <c r="B195" s="300" t="s">
        <v>693</v>
      </c>
      <c r="C195" s="300" t="s">
        <v>44</v>
      </c>
      <c r="D195" s="300" t="s">
        <v>76</v>
      </c>
      <c r="E195" s="300" t="s">
        <v>33</v>
      </c>
      <c r="F195" s="301" t="s">
        <v>694</v>
      </c>
      <c r="G195" s="301" t="s">
        <v>695</v>
      </c>
      <c r="H195" s="312">
        <f>SUM(I195:J195)</f>
        <v>130</v>
      </c>
      <c r="I195" s="302"/>
      <c r="J195" s="349">
        <f>SUM(K195:N195)</f>
        <v>130</v>
      </c>
      <c r="K195" s="302"/>
      <c r="L195" s="302">
        <v>130</v>
      </c>
      <c r="M195" s="302"/>
      <c r="N195" s="302"/>
      <c r="O195" s="301" t="s">
        <v>509</v>
      </c>
      <c r="P195" s="300" t="s">
        <v>37</v>
      </c>
      <c r="Q195" s="300">
        <v>2022.12</v>
      </c>
      <c r="R195" s="300" t="s">
        <v>696</v>
      </c>
      <c r="S195" s="300" t="s">
        <v>33</v>
      </c>
      <c r="T195" s="300" t="s">
        <v>40</v>
      </c>
      <c r="U195" s="23" t="s">
        <v>41</v>
      </c>
    </row>
    <row r="196" ht="93.75" spans="1:21">
      <c r="A196" s="301">
        <v>162</v>
      </c>
      <c r="B196" s="300" t="s">
        <v>697</v>
      </c>
      <c r="C196" s="300" t="s">
        <v>44</v>
      </c>
      <c r="D196" s="300" t="s">
        <v>76</v>
      </c>
      <c r="E196" s="300" t="s">
        <v>33</v>
      </c>
      <c r="F196" s="301" t="s">
        <v>698</v>
      </c>
      <c r="G196" s="301" t="s">
        <v>699</v>
      </c>
      <c r="H196" s="312">
        <f>SUM(I196:J196)</f>
        <v>200</v>
      </c>
      <c r="I196" s="302"/>
      <c r="J196" s="349">
        <f>SUM(K196:N196)</f>
        <v>200</v>
      </c>
      <c r="K196" s="302"/>
      <c r="L196" s="302">
        <v>200</v>
      </c>
      <c r="M196" s="302"/>
      <c r="N196" s="302"/>
      <c r="O196" s="301" t="s">
        <v>509</v>
      </c>
      <c r="P196" s="300" t="s">
        <v>37</v>
      </c>
      <c r="Q196" s="300">
        <v>2022.12</v>
      </c>
      <c r="R196" s="300" t="s">
        <v>700</v>
      </c>
      <c r="S196" s="300" t="s">
        <v>33</v>
      </c>
      <c r="T196" s="300" t="s">
        <v>40</v>
      </c>
      <c r="U196" s="23" t="s">
        <v>41</v>
      </c>
    </row>
    <row r="197" ht="75" spans="1:21">
      <c r="A197" s="301">
        <v>163</v>
      </c>
      <c r="B197" s="300" t="s">
        <v>701</v>
      </c>
      <c r="C197" s="300" t="s">
        <v>44</v>
      </c>
      <c r="D197" s="300" t="s">
        <v>76</v>
      </c>
      <c r="E197" s="300" t="s">
        <v>702</v>
      </c>
      <c r="F197" s="301" t="s">
        <v>703</v>
      </c>
      <c r="G197" s="301" t="s">
        <v>704</v>
      </c>
      <c r="H197" s="312">
        <v>90</v>
      </c>
      <c r="I197" s="302"/>
      <c r="J197" s="349">
        <v>90</v>
      </c>
      <c r="K197" s="302"/>
      <c r="L197" s="302">
        <v>90</v>
      </c>
      <c r="M197" s="302"/>
      <c r="N197" s="302"/>
      <c r="O197" s="301" t="s">
        <v>509</v>
      </c>
      <c r="P197" s="301">
        <v>2022.4</v>
      </c>
      <c r="Q197" s="301">
        <v>2022.12</v>
      </c>
      <c r="R197" s="300" t="s">
        <v>705</v>
      </c>
      <c r="S197" s="300" t="s">
        <v>702</v>
      </c>
      <c r="T197" s="300" t="s">
        <v>706</v>
      </c>
      <c r="U197" s="23" t="s">
        <v>41</v>
      </c>
    </row>
    <row r="198" ht="75" spans="1:21">
      <c r="A198" s="301">
        <v>164</v>
      </c>
      <c r="B198" s="300" t="s">
        <v>707</v>
      </c>
      <c r="C198" s="300" t="s">
        <v>44</v>
      </c>
      <c r="D198" s="300" t="s">
        <v>76</v>
      </c>
      <c r="E198" s="301" t="s">
        <v>708</v>
      </c>
      <c r="F198" s="301" t="s">
        <v>709</v>
      </c>
      <c r="G198" s="301" t="s">
        <v>710</v>
      </c>
      <c r="H198" s="312">
        <f t="shared" ref="H198:H201" si="31">SUM(I198:J198)</f>
        <v>97</v>
      </c>
      <c r="I198" s="302"/>
      <c r="J198" s="349">
        <f t="shared" ref="J198:J206" si="32">SUM(K198:N198)</f>
        <v>97</v>
      </c>
      <c r="K198" s="302"/>
      <c r="L198" s="302">
        <v>97</v>
      </c>
      <c r="M198" s="302"/>
      <c r="N198" s="302"/>
      <c r="O198" s="301" t="s">
        <v>509</v>
      </c>
      <c r="P198" s="301">
        <v>2022.4</v>
      </c>
      <c r="Q198" s="301">
        <v>2022.12</v>
      </c>
      <c r="R198" s="300" t="s">
        <v>711</v>
      </c>
      <c r="S198" s="301" t="s">
        <v>708</v>
      </c>
      <c r="T198" s="301" t="s">
        <v>712</v>
      </c>
      <c r="U198" s="23" t="s">
        <v>41</v>
      </c>
    </row>
    <row r="199" ht="75" spans="1:21">
      <c r="A199" s="301">
        <v>165</v>
      </c>
      <c r="B199" s="300" t="s">
        <v>713</v>
      </c>
      <c r="C199" s="300" t="s">
        <v>44</v>
      </c>
      <c r="D199" s="300" t="s">
        <v>76</v>
      </c>
      <c r="E199" s="301" t="s">
        <v>714</v>
      </c>
      <c r="F199" s="301" t="s">
        <v>715</v>
      </c>
      <c r="G199" s="301" t="s">
        <v>716</v>
      </c>
      <c r="H199" s="312">
        <f t="shared" si="31"/>
        <v>200</v>
      </c>
      <c r="I199" s="302"/>
      <c r="J199" s="349">
        <f t="shared" si="32"/>
        <v>200</v>
      </c>
      <c r="K199" s="302"/>
      <c r="L199" s="302">
        <v>200</v>
      </c>
      <c r="M199" s="302"/>
      <c r="N199" s="302"/>
      <c r="O199" s="301" t="s">
        <v>509</v>
      </c>
      <c r="P199" s="301">
        <v>2022.4</v>
      </c>
      <c r="Q199" s="301">
        <v>2022.12</v>
      </c>
      <c r="R199" s="300" t="s">
        <v>717</v>
      </c>
      <c r="S199" s="301" t="s">
        <v>714</v>
      </c>
      <c r="T199" s="301" t="s">
        <v>718</v>
      </c>
      <c r="U199" s="23" t="s">
        <v>41</v>
      </c>
    </row>
    <row r="200" ht="93.75" spans="1:21">
      <c r="A200" s="301">
        <v>166</v>
      </c>
      <c r="B200" s="300" t="s">
        <v>719</v>
      </c>
      <c r="C200" s="331" t="s">
        <v>44</v>
      </c>
      <c r="D200" s="331" t="s">
        <v>76</v>
      </c>
      <c r="E200" s="330" t="s">
        <v>720</v>
      </c>
      <c r="F200" s="330" t="s">
        <v>721</v>
      </c>
      <c r="G200" s="330" t="s">
        <v>722</v>
      </c>
      <c r="H200" s="366">
        <v>200</v>
      </c>
      <c r="I200" s="302"/>
      <c r="J200" s="349">
        <v>200</v>
      </c>
      <c r="K200" s="302"/>
      <c r="L200" s="302"/>
      <c r="M200" s="302">
        <v>200</v>
      </c>
      <c r="N200" s="302"/>
      <c r="O200" s="301" t="s">
        <v>94</v>
      </c>
      <c r="P200" s="330">
        <v>2022.4</v>
      </c>
      <c r="Q200" s="330">
        <v>2022.12</v>
      </c>
      <c r="R200" s="331" t="s">
        <v>723</v>
      </c>
      <c r="S200" s="330" t="s">
        <v>720</v>
      </c>
      <c r="T200" s="330" t="s">
        <v>724</v>
      </c>
      <c r="U200" s="23" t="s">
        <v>41</v>
      </c>
    </row>
    <row r="201" ht="75" spans="1:21">
      <c r="A201" s="301">
        <v>167</v>
      </c>
      <c r="B201" s="300" t="s">
        <v>725</v>
      </c>
      <c r="C201" s="300" t="s">
        <v>44</v>
      </c>
      <c r="D201" s="300" t="s">
        <v>76</v>
      </c>
      <c r="E201" s="301" t="s">
        <v>726</v>
      </c>
      <c r="F201" s="301" t="s">
        <v>727</v>
      </c>
      <c r="G201" s="301" t="s">
        <v>728</v>
      </c>
      <c r="H201" s="312">
        <f t="shared" si="31"/>
        <v>150</v>
      </c>
      <c r="I201" s="302"/>
      <c r="J201" s="349">
        <v>150</v>
      </c>
      <c r="K201" s="302"/>
      <c r="L201" s="302">
        <v>150</v>
      </c>
      <c r="M201" s="302"/>
      <c r="N201" s="302"/>
      <c r="O201" s="300" t="s">
        <v>214</v>
      </c>
      <c r="P201" s="301">
        <v>2022.4</v>
      </c>
      <c r="Q201" s="301">
        <v>2022.12</v>
      </c>
      <c r="R201" s="301" t="s">
        <v>729</v>
      </c>
      <c r="S201" s="301" t="s">
        <v>726</v>
      </c>
      <c r="T201" s="330" t="s">
        <v>730</v>
      </c>
      <c r="U201" s="23" t="s">
        <v>41</v>
      </c>
    </row>
    <row r="202" ht="66" customHeight="1" spans="1:21">
      <c r="A202" s="330">
        <v>168</v>
      </c>
      <c r="B202" s="331" t="s">
        <v>731</v>
      </c>
      <c r="C202" s="331" t="s">
        <v>44</v>
      </c>
      <c r="D202" s="331" t="s">
        <v>76</v>
      </c>
      <c r="E202" s="330" t="s">
        <v>732</v>
      </c>
      <c r="F202" s="330" t="s">
        <v>673</v>
      </c>
      <c r="G202" s="330" t="s">
        <v>733</v>
      </c>
      <c r="H202" s="366">
        <v>200</v>
      </c>
      <c r="I202" s="302"/>
      <c r="J202" s="349">
        <f t="shared" si="32"/>
        <v>100</v>
      </c>
      <c r="K202" s="302"/>
      <c r="L202" s="302">
        <v>100</v>
      </c>
      <c r="M202" s="302"/>
      <c r="N202" s="302"/>
      <c r="O202" s="300" t="s">
        <v>214</v>
      </c>
      <c r="P202" s="330">
        <v>2022.8</v>
      </c>
      <c r="Q202" s="330">
        <v>2022.12</v>
      </c>
      <c r="R202" s="330" t="s">
        <v>734</v>
      </c>
      <c r="S202" s="330" t="s">
        <v>732</v>
      </c>
      <c r="T202" s="330" t="s">
        <v>735</v>
      </c>
      <c r="U202" s="23" t="s">
        <v>41</v>
      </c>
    </row>
    <row r="203" ht="60" customHeight="1" spans="1:21">
      <c r="A203" s="332"/>
      <c r="B203" s="374"/>
      <c r="C203" s="374"/>
      <c r="D203" s="374"/>
      <c r="E203" s="381"/>
      <c r="F203" s="381"/>
      <c r="G203" s="381"/>
      <c r="H203" s="396"/>
      <c r="I203" s="302"/>
      <c r="J203" s="349">
        <f t="shared" si="32"/>
        <v>100</v>
      </c>
      <c r="K203" s="302"/>
      <c r="L203" s="302"/>
      <c r="M203" s="302">
        <v>100</v>
      </c>
      <c r="N203" s="302"/>
      <c r="O203" s="301" t="s">
        <v>94</v>
      </c>
      <c r="P203" s="332"/>
      <c r="Q203" s="332"/>
      <c r="R203" s="381"/>
      <c r="S203" s="381"/>
      <c r="T203" s="381"/>
      <c r="U203" s="23" t="s">
        <v>41</v>
      </c>
    </row>
    <row r="204" ht="75" spans="1:21">
      <c r="A204" s="365">
        <v>169</v>
      </c>
      <c r="B204" s="301" t="s">
        <v>736</v>
      </c>
      <c r="C204" s="300" t="s">
        <v>44</v>
      </c>
      <c r="D204" s="300" t="s">
        <v>76</v>
      </c>
      <c r="E204" s="301" t="s">
        <v>618</v>
      </c>
      <c r="F204" s="301" t="s">
        <v>662</v>
      </c>
      <c r="G204" s="301" t="s">
        <v>737</v>
      </c>
      <c r="H204" s="366">
        <v>250</v>
      </c>
      <c r="I204" s="302"/>
      <c r="J204" s="349">
        <f t="shared" si="32"/>
        <v>151</v>
      </c>
      <c r="K204" s="302"/>
      <c r="L204" s="302">
        <v>151</v>
      </c>
      <c r="M204" s="302"/>
      <c r="N204" s="302"/>
      <c r="O204" s="301" t="s">
        <v>509</v>
      </c>
      <c r="P204" s="340">
        <v>2022.4</v>
      </c>
      <c r="Q204" s="340">
        <v>2022.12</v>
      </c>
      <c r="R204" s="301" t="s">
        <v>738</v>
      </c>
      <c r="S204" s="301" t="s">
        <v>618</v>
      </c>
      <c r="T204" s="330" t="s">
        <v>622</v>
      </c>
      <c r="U204" s="23" t="s">
        <v>41</v>
      </c>
    </row>
    <row r="205" ht="64" customHeight="1" spans="1:21">
      <c r="A205" s="397"/>
      <c r="B205" s="301"/>
      <c r="C205" s="300"/>
      <c r="D205" s="300"/>
      <c r="E205" s="301"/>
      <c r="F205" s="301"/>
      <c r="G205" s="301"/>
      <c r="H205" s="396"/>
      <c r="I205" s="302"/>
      <c r="J205" s="349">
        <f t="shared" si="32"/>
        <v>51</v>
      </c>
      <c r="K205" s="302">
        <v>51</v>
      </c>
      <c r="L205" s="302"/>
      <c r="M205" s="302"/>
      <c r="N205" s="302"/>
      <c r="O205" s="300" t="s">
        <v>181</v>
      </c>
      <c r="P205" s="340"/>
      <c r="Q205" s="340"/>
      <c r="R205" s="301"/>
      <c r="S205" s="301"/>
      <c r="T205" s="381"/>
      <c r="U205" s="23" t="s">
        <v>41</v>
      </c>
    </row>
    <row r="206" ht="75" spans="1:21">
      <c r="A206" s="397"/>
      <c r="B206" s="301"/>
      <c r="C206" s="300"/>
      <c r="D206" s="300"/>
      <c r="E206" s="301"/>
      <c r="F206" s="301"/>
      <c r="G206" s="301"/>
      <c r="H206" s="396"/>
      <c r="I206" s="425"/>
      <c r="J206" s="389">
        <f t="shared" si="32"/>
        <v>48</v>
      </c>
      <c r="K206" s="380">
        <v>48</v>
      </c>
      <c r="L206" s="380"/>
      <c r="M206" s="380"/>
      <c r="N206" s="380"/>
      <c r="O206" s="300" t="s">
        <v>218</v>
      </c>
      <c r="P206" s="340"/>
      <c r="Q206" s="340"/>
      <c r="R206" s="301"/>
      <c r="S206" s="301"/>
      <c r="T206" s="381"/>
      <c r="U206" s="23" t="s">
        <v>41</v>
      </c>
    </row>
    <row r="207" ht="50" customHeight="1" spans="1:21">
      <c r="A207" s="164"/>
      <c r="B207" s="229" t="s">
        <v>739</v>
      </c>
      <c r="C207" s="229"/>
      <c r="D207" s="229"/>
      <c r="E207" s="229"/>
      <c r="F207" s="229"/>
      <c r="G207" s="229"/>
      <c r="H207" s="376">
        <f t="shared" ref="H207:N207" si="33">SUM(H208:H209)</f>
        <v>300</v>
      </c>
      <c r="I207" s="376">
        <f t="shared" si="33"/>
        <v>0</v>
      </c>
      <c r="J207" s="376">
        <f t="shared" si="33"/>
        <v>300</v>
      </c>
      <c r="K207" s="376">
        <f t="shared" si="33"/>
        <v>300</v>
      </c>
      <c r="L207" s="376">
        <f t="shared" si="33"/>
        <v>0</v>
      </c>
      <c r="M207" s="376">
        <f t="shared" si="33"/>
        <v>0</v>
      </c>
      <c r="N207" s="178">
        <f t="shared" si="33"/>
        <v>0</v>
      </c>
      <c r="O207" s="125"/>
      <c r="P207" s="126"/>
      <c r="Q207" s="144"/>
      <c r="R207" s="145"/>
      <c r="S207" s="125"/>
      <c r="T207" s="427"/>
      <c r="U207" s="23" t="s">
        <v>41</v>
      </c>
    </row>
    <row r="208" ht="75" spans="1:21">
      <c r="A208" s="398">
        <v>170</v>
      </c>
      <c r="B208" s="307" t="s">
        <v>740</v>
      </c>
      <c r="C208" s="299" t="s">
        <v>44</v>
      </c>
      <c r="D208" s="315" t="s">
        <v>76</v>
      </c>
      <c r="E208" s="299" t="s">
        <v>383</v>
      </c>
      <c r="F208" s="306" t="s">
        <v>741</v>
      </c>
      <c r="G208" s="316" t="s">
        <v>742</v>
      </c>
      <c r="H208" s="399">
        <v>205</v>
      </c>
      <c r="I208" s="399"/>
      <c r="J208" s="399">
        <v>205</v>
      </c>
      <c r="K208" s="306">
        <v>205</v>
      </c>
      <c r="L208" s="355"/>
      <c r="M208" s="355"/>
      <c r="N208" s="306"/>
      <c r="O208" s="306" t="s">
        <v>36</v>
      </c>
      <c r="P208" s="399">
        <v>2022.05</v>
      </c>
      <c r="Q208" s="428">
        <v>2022.12</v>
      </c>
      <c r="R208" s="299" t="s">
        <v>743</v>
      </c>
      <c r="S208" s="299" t="s">
        <v>744</v>
      </c>
      <c r="T208" s="323" t="s">
        <v>745</v>
      </c>
      <c r="U208" s="23" t="s">
        <v>41</v>
      </c>
    </row>
    <row r="209" ht="75" spans="1:21">
      <c r="A209" s="398">
        <v>171</v>
      </c>
      <c r="B209" s="307" t="s">
        <v>746</v>
      </c>
      <c r="C209" s="299" t="s">
        <v>44</v>
      </c>
      <c r="D209" s="315" t="s">
        <v>76</v>
      </c>
      <c r="E209" s="299" t="s">
        <v>628</v>
      </c>
      <c r="F209" s="306" t="s">
        <v>747</v>
      </c>
      <c r="G209" s="316" t="s">
        <v>748</v>
      </c>
      <c r="H209" s="399">
        <v>95</v>
      </c>
      <c r="I209" s="399"/>
      <c r="J209" s="399">
        <v>95</v>
      </c>
      <c r="K209" s="306">
        <v>95</v>
      </c>
      <c r="L209" s="355"/>
      <c r="M209" s="355"/>
      <c r="N209" s="306"/>
      <c r="O209" s="306" t="s">
        <v>36</v>
      </c>
      <c r="P209" s="399">
        <v>2022.05</v>
      </c>
      <c r="Q209" s="428">
        <v>2022.12</v>
      </c>
      <c r="R209" s="299" t="s">
        <v>749</v>
      </c>
      <c r="S209" s="299" t="s">
        <v>744</v>
      </c>
      <c r="T209" s="323" t="s">
        <v>745</v>
      </c>
      <c r="U209" s="23" t="s">
        <v>41</v>
      </c>
    </row>
    <row r="210" ht="51" customHeight="1" spans="1:21">
      <c r="A210" s="228"/>
      <c r="B210" s="229" t="s">
        <v>750</v>
      </c>
      <c r="C210" s="229"/>
      <c r="D210" s="229"/>
      <c r="E210" s="229"/>
      <c r="F210" s="229"/>
      <c r="G210" s="229"/>
      <c r="H210" s="329">
        <f t="shared" ref="H210:N210" si="34">SUM(H211:H223)</f>
        <v>2343.3</v>
      </c>
      <c r="I210" s="329">
        <f t="shared" si="34"/>
        <v>0</v>
      </c>
      <c r="J210" s="329">
        <f t="shared" si="34"/>
        <v>2343.3</v>
      </c>
      <c r="K210" s="329">
        <f t="shared" si="34"/>
        <v>1816.9</v>
      </c>
      <c r="L210" s="329">
        <f t="shared" si="34"/>
        <v>278.4</v>
      </c>
      <c r="M210" s="329">
        <f t="shared" si="34"/>
        <v>248</v>
      </c>
      <c r="N210" s="79">
        <f t="shared" si="34"/>
        <v>0</v>
      </c>
      <c r="O210" s="125"/>
      <c r="P210" s="126"/>
      <c r="Q210" s="144"/>
      <c r="R210" s="145"/>
      <c r="S210" s="125"/>
      <c r="T210" s="429"/>
      <c r="U210" s="23" t="s">
        <v>41</v>
      </c>
    </row>
    <row r="211" ht="85" customHeight="1" spans="1:21">
      <c r="A211" s="301">
        <v>172</v>
      </c>
      <c r="B211" s="315" t="s">
        <v>751</v>
      </c>
      <c r="C211" s="315" t="s">
        <v>44</v>
      </c>
      <c r="D211" s="315" t="s">
        <v>76</v>
      </c>
      <c r="E211" s="315" t="s">
        <v>132</v>
      </c>
      <c r="F211" s="316" t="s">
        <v>752</v>
      </c>
      <c r="G211" s="315" t="s">
        <v>753</v>
      </c>
      <c r="H211" s="316">
        <v>332</v>
      </c>
      <c r="I211" s="354"/>
      <c r="J211" s="316">
        <v>332</v>
      </c>
      <c r="K211" s="316">
        <v>332</v>
      </c>
      <c r="L211" s="355"/>
      <c r="M211" s="355"/>
      <c r="N211" s="306"/>
      <c r="O211" s="306" t="s">
        <v>36</v>
      </c>
      <c r="P211" s="316">
        <v>2022.3</v>
      </c>
      <c r="Q211" s="316">
        <v>2022.12</v>
      </c>
      <c r="R211" s="315" t="s">
        <v>753</v>
      </c>
      <c r="S211" s="315" t="s">
        <v>128</v>
      </c>
      <c r="T211" s="315" t="s">
        <v>129</v>
      </c>
      <c r="U211" s="23" t="s">
        <v>41</v>
      </c>
    </row>
    <row r="212" ht="82" customHeight="1" spans="1:21">
      <c r="A212" s="301">
        <v>173</v>
      </c>
      <c r="B212" s="315" t="s">
        <v>754</v>
      </c>
      <c r="C212" s="315" t="s">
        <v>44</v>
      </c>
      <c r="D212" s="315" t="s">
        <v>76</v>
      </c>
      <c r="E212" s="315" t="s">
        <v>755</v>
      </c>
      <c r="F212" s="316" t="s">
        <v>756</v>
      </c>
      <c r="G212" s="315" t="s">
        <v>757</v>
      </c>
      <c r="H212" s="316">
        <v>145</v>
      </c>
      <c r="I212" s="354"/>
      <c r="J212" s="316">
        <v>145</v>
      </c>
      <c r="K212" s="316">
        <v>145</v>
      </c>
      <c r="L212" s="355"/>
      <c r="M212" s="355"/>
      <c r="N212" s="306"/>
      <c r="O212" s="306" t="s">
        <v>36</v>
      </c>
      <c r="P212" s="316">
        <v>2022.3</v>
      </c>
      <c r="Q212" s="316">
        <v>2022.12</v>
      </c>
      <c r="R212" s="315" t="s">
        <v>758</v>
      </c>
      <c r="S212" s="315" t="s">
        <v>128</v>
      </c>
      <c r="T212" s="315" t="s">
        <v>129</v>
      </c>
      <c r="U212" s="23" t="s">
        <v>41</v>
      </c>
    </row>
    <row r="213" ht="66" customHeight="1" spans="1:21">
      <c r="A213" s="301">
        <v>174</v>
      </c>
      <c r="B213" s="315" t="s">
        <v>759</v>
      </c>
      <c r="C213" s="315" t="s">
        <v>44</v>
      </c>
      <c r="D213" s="315" t="s">
        <v>76</v>
      </c>
      <c r="E213" s="315" t="s">
        <v>755</v>
      </c>
      <c r="F213" s="316" t="s">
        <v>136</v>
      </c>
      <c r="G213" s="315" t="s">
        <v>760</v>
      </c>
      <c r="H213" s="316">
        <v>7</v>
      </c>
      <c r="I213" s="354"/>
      <c r="J213" s="316">
        <v>7</v>
      </c>
      <c r="K213" s="316">
        <v>7</v>
      </c>
      <c r="L213" s="355"/>
      <c r="M213" s="355"/>
      <c r="N213" s="306"/>
      <c r="O213" s="306" t="s">
        <v>36</v>
      </c>
      <c r="P213" s="316">
        <v>2022.3</v>
      </c>
      <c r="Q213" s="316">
        <v>2022.12</v>
      </c>
      <c r="R213" s="315" t="s">
        <v>761</v>
      </c>
      <c r="S213" s="315" t="s">
        <v>128</v>
      </c>
      <c r="T213" s="315" t="s">
        <v>129</v>
      </c>
      <c r="U213" s="23" t="s">
        <v>41</v>
      </c>
    </row>
    <row r="214" ht="91" customHeight="1" spans="1:21">
      <c r="A214" s="301">
        <v>175</v>
      </c>
      <c r="B214" s="315" t="s">
        <v>762</v>
      </c>
      <c r="C214" s="315" t="s">
        <v>44</v>
      </c>
      <c r="D214" s="315" t="s">
        <v>76</v>
      </c>
      <c r="E214" s="315" t="s">
        <v>755</v>
      </c>
      <c r="F214" s="316" t="s">
        <v>136</v>
      </c>
      <c r="G214" s="315" t="s">
        <v>763</v>
      </c>
      <c r="H214" s="316">
        <v>42</v>
      </c>
      <c r="I214" s="354"/>
      <c r="J214" s="316">
        <v>42</v>
      </c>
      <c r="K214" s="316">
        <v>42</v>
      </c>
      <c r="L214" s="354"/>
      <c r="M214" s="354"/>
      <c r="N214" s="354"/>
      <c r="O214" s="306" t="s">
        <v>36</v>
      </c>
      <c r="P214" s="316">
        <v>2022.3</v>
      </c>
      <c r="Q214" s="316">
        <v>2022.12</v>
      </c>
      <c r="R214" s="315" t="s">
        <v>764</v>
      </c>
      <c r="S214" s="315" t="s">
        <v>128</v>
      </c>
      <c r="T214" s="315" t="s">
        <v>129</v>
      </c>
      <c r="U214" s="23" t="s">
        <v>41</v>
      </c>
    </row>
    <row r="215" ht="76" customHeight="1" spans="1:21">
      <c r="A215" s="301">
        <v>176</v>
      </c>
      <c r="B215" s="315" t="s">
        <v>765</v>
      </c>
      <c r="C215" s="315" t="s">
        <v>44</v>
      </c>
      <c r="D215" s="315" t="s">
        <v>76</v>
      </c>
      <c r="E215" s="315" t="s">
        <v>132</v>
      </c>
      <c r="F215" s="316" t="s">
        <v>766</v>
      </c>
      <c r="G215" s="315" t="s">
        <v>767</v>
      </c>
      <c r="H215" s="316">
        <v>200</v>
      </c>
      <c r="I215" s="354"/>
      <c r="J215" s="316">
        <v>200</v>
      </c>
      <c r="K215" s="316">
        <v>200</v>
      </c>
      <c r="L215" s="354"/>
      <c r="M215" s="354"/>
      <c r="N215" s="354"/>
      <c r="O215" s="306" t="s">
        <v>36</v>
      </c>
      <c r="P215" s="316">
        <v>2022.3</v>
      </c>
      <c r="Q215" s="316">
        <v>2022.12</v>
      </c>
      <c r="R215" s="315" t="s">
        <v>767</v>
      </c>
      <c r="S215" s="315" t="s">
        <v>128</v>
      </c>
      <c r="T215" s="315" t="s">
        <v>129</v>
      </c>
      <c r="U215" s="23" t="s">
        <v>41</v>
      </c>
    </row>
    <row r="216" ht="48" customHeight="1" spans="1:21">
      <c r="A216" s="301">
        <v>177</v>
      </c>
      <c r="B216" s="400" t="s">
        <v>768</v>
      </c>
      <c r="C216" s="319" t="s">
        <v>44</v>
      </c>
      <c r="D216" s="319" t="s">
        <v>76</v>
      </c>
      <c r="E216" s="319" t="s">
        <v>162</v>
      </c>
      <c r="F216" s="320" t="s">
        <v>769</v>
      </c>
      <c r="G216" s="319" t="s">
        <v>770</v>
      </c>
      <c r="H216" s="320">
        <v>530</v>
      </c>
      <c r="I216" s="354"/>
      <c r="J216" s="316">
        <v>257.6</v>
      </c>
      <c r="K216" s="316">
        <v>257.6</v>
      </c>
      <c r="L216" s="354"/>
      <c r="M216" s="354"/>
      <c r="N216" s="315"/>
      <c r="O216" s="301" t="s">
        <v>148</v>
      </c>
      <c r="P216" s="316">
        <v>2022.3</v>
      </c>
      <c r="Q216" s="316">
        <v>2022.12</v>
      </c>
      <c r="R216" s="325" t="s">
        <v>771</v>
      </c>
      <c r="S216" s="319" t="s">
        <v>128</v>
      </c>
      <c r="T216" s="319" t="s">
        <v>129</v>
      </c>
      <c r="U216" s="23" t="s">
        <v>41</v>
      </c>
    </row>
    <row r="217" ht="74" customHeight="1" spans="1:21">
      <c r="A217" s="301"/>
      <c r="B217" s="401"/>
      <c r="C217" s="321"/>
      <c r="D217" s="321"/>
      <c r="E217" s="321"/>
      <c r="F217" s="322"/>
      <c r="G217" s="321"/>
      <c r="H217" s="322"/>
      <c r="I217" s="354"/>
      <c r="J217" s="323">
        <v>272.4</v>
      </c>
      <c r="K217" s="323"/>
      <c r="L217" s="323">
        <v>272.4</v>
      </c>
      <c r="M217" s="354"/>
      <c r="N217" s="354"/>
      <c r="O217" s="301" t="s">
        <v>612</v>
      </c>
      <c r="P217" s="316">
        <v>2022.3</v>
      </c>
      <c r="Q217" s="316">
        <v>2022.12</v>
      </c>
      <c r="R217" s="326"/>
      <c r="S217" s="321"/>
      <c r="T217" s="321"/>
      <c r="U217" s="23" t="s">
        <v>41</v>
      </c>
    </row>
    <row r="218" ht="58" customHeight="1" spans="1:21">
      <c r="A218" s="301">
        <v>178</v>
      </c>
      <c r="B218" s="402" t="s">
        <v>772</v>
      </c>
      <c r="C218" s="403" t="s">
        <v>131</v>
      </c>
      <c r="D218" s="404" t="s">
        <v>76</v>
      </c>
      <c r="E218" s="404" t="s">
        <v>773</v>
      </c>
      <c r="F218" s="405" t="s">
        <v>774</v>
      </c>
      <c r="G218" s="331" t="s">
        <v>775</v>
      </c>
      <c r="H218" s="302">
        <v>248</v>
      </c>
      <c r="I218" s="302"/>
      <c r="J218" s="302">
        <v>248</v>
      </c>
      <c r="K218" s="302"/>
      <c r="L218" s="302"/>
      <c r="M218" s="302">
        <v>248</v>
      </c>
      <c r="N218" s="302"/>
      <c r="O218" s="301" t="s">
        <v>776</v>
      </c>
      <c r="P218" s="301">
        <v>2022.3</v>
      </c>
      <c r="Q218" s="330" t="s">
        <v>249</v>
      </c>
      <c r="R218" s="404" t="str">
        <f t="shared" ref="R218:R223" si="35">G218</f>
        <v>对43处农村供水保障工程进行修复提升，受益自然村48个，受益人口40691人</v>
      </c>
      <c r="S218" s="330" t="s">
        <v>128</v>
      </c>
      <c r="T218" s="330" t="s">
        <v>129</v>
      </c>
      <c r="U218" s="23" t="s">
        <v>41</v>
      </c>
    </row>
    <row r="219" ht="55" customHeight="1" spans="1:21">
      <c r="A219" s="301"/>
      <c r="B219" s="406"/>
      <c r="C219" s="407"/>
      <c r="D219" s="408"/>
      <c r="E219" s="408"/>
      <c r="F219" s="409"/>
      <c r="G219" s="374"/>
      <c r="H219" s="302">
        <v>631</v>
      </c>
      <c r="I219" s="302"/>
      <c r="J219" s="302">
        <f t="shared" ref="J219:J223" si="36">SUM(K219:N219)</f>
        <v>366</v>
      </c>
      <c r="K219" s="369">
        <v>360</v>
      </c>
      <c r="L219" s="369">
        <v>6</v>
      </c>
      <c r="M219" s="302"/>
      <c r="N219" s="302"/>
      <c r="O219" s="349" t="s">
        <v>777</v>
      </c>
      <c r="P219" s="301"/>
      <c r="Q219" s="381"/>
      <c r="R219" s="408"/>
      <c r="S219" s="381"/>
      <c r="T219" s="381"/>
      <c r="U219" s="23" t="s">
        <v>41</v>
      </c>
    </row>
    <row r="220" ht="75" spans="1:21">
      <c r="A220" s="301"/>
      <c r="B220" s="406"/>
      <c r="C220" s="407"/>
      <c r="D220" s="408"/>
      <c r="E220" s="408"/>
      <c r="F220" s="409"/>
      <c r="G220" s="374"/>
      <c r="H220" s="302"/>
      <c r="I220" s="302"/>
      <c r="J220" s="302">
        <f t="shared" si="36"/>
        <v>265</v>
      </c>
      <c r="K220" s="302">
        <v>265</v>
      </c>
      <c r="L220" s="302"/>
      <c r="M220" s="302"/>
      <c r="N220" s="302"/>
      <c r="O220" s="349" t="s">
        <v>778</v>
      </c>
      <c r="P220" s="301"/>
      <c r="Q220" s="381"/>
      <c r="R220" s="408"/>
      <c r="S220" s="381"/>
      <c r="T220" s="381"/>
      <c r="U220" s="23" t="s">
        <v>41</v>
      </c>
    </row>
    <row r="221" ht="46" customHeight="1" spans="1:21">
      <c r="A221" s="301"/>
      <c r="B221" s="410"/>
      <c r="C221" s="411"/>
      <c r="D221" s="412"/>
      <c r="E221" s="412"/>
      <c r="F221" s="409"/>
      <c r="G221" s="333"/>
      <c r="H221" s="302">
        <v>35</v>
      </c>
      <c r="I221" s="302"/>
      <c r="J221" s="302">
        <f t="shared" si="36"/>
        <v>35</v>
      </c>
      <c r="K221" s="302">
        <v>35</v>
      </c>
      <c r="L221" s="302"/>
      <c r="M221" s="302"/>
      <c r="N221" s="302"/>
      <c r="O221" s="301" t="s">
        <v>779</v>
      </c>
      <c r="P221" s="301"/>
      <c r="Q221" s="332"/>
      <c r="R221" s="412"/>
      <c r="S221" s="332"/>
      <c r="T221" s="332"/>
      <c r="U221" s="23" t="s">
        <v>41</v>
      </c>
    </row>
    <row r="222" ht="130" customHeight="1" spans="1:21">
      <c r="A222" s="301">
        <v>179</v>
      </c>
      <c r="B222" s="413" t="s">
        <v>780</v>
      </c>
      <c r="C222" s="414" t="s">
        <v>131</v>
      </c>
      <c r="D222" s="301" t="s">
        <v>76</v>
      </c>
      <c r="E222" s="317" t="s">
        <v>124</v>
      </c>
      <c r="F222" s="415" t="s">
        <v>781</v>
      </c>
      <c r="G222" s="300" t="s">
        <v>782</v>
      </c>
      <c r="H222" s="318">
        <v>80</v>
      </c>
      <c r="I222" s="318"/>
      <c r="J222" s="302">
        <f t="shared" si="36"/>
        <v>80</v>
      </c>
      <c r="K222" s="318">
        <v>80</v>
      </c>
      <c r="L222" s="318"/>
      <c r="M222" s="318"/>
      <c r="N222" s="318"/>
      <c r="O222" s="301" t="s">
        <v>779</v>
      </c>
      <c r="P222" s="318">
        <v>2022.3</v>
      </c>
      <c r="Q222" s="430">
        <v>2022.12</v>
      </c>
      <c r="R222" s="431" t="str">
        <f t="shared" si="35"/>
        <v>灌区内10处工程维修，包括修复渠道123m，闸墩1处，涵洞1座，清淤8620m，支柱1根，挡墙10m，维修泵房1座，安装水泵5套，吸程管24m，De250PE管230m，DN150钢管15m。</v>
      </c>
      <c r="S222" s="317" t="s">
        <v>128</v>
      </c>
      <c r="T222" s="317" t="s">
        <v>129</v>
      </c>
      <c r="U222" s="23" t="s">
        <v>41</v>
      </c>
    </row>
    <row r="223" ht="75" customHeight="1" spans="1:21">
      <c r="A223" s="301">
        <v>180</v>
      </c>
      <c r="B223" s="317" t="s">
        <v>783</v>
      </c>
      <c r="C223" s="414" t="s">
        <v>44</v>
      </c>
      <c r="D223" s="301" t="s">
        <v>76</v>
      </c>
      <c r="E223" s="317" t="s">
        <v>124</v>
      </c>
      <c r="F223" s="415" t="s">
        <v>784</v>
      </c>
      <c r="G223" s="300" t="s">
        <v>785</v>
      </c>
      <c r="H223" s="318">
        <v>93.3</v>
      </c>
      <c r="I223" s="318"/>
      <c r="J223" s="302">
        <f t="shared" si="36"/>
        <v>93.3</v>
      </c>
      <c r="K223" s="318">
        <v>93.3</v>
      </c>
      <c r="L223" s="318"/>
      <c r="M223" s="318"/>
      <c r="N223" s="318"/>
      <c r="O223" s="301" t="s">
        <v>779</v>
      </c>
      <c r="P223" s="318">
        <v>2022.3</v>
      </c>
      <c r="Q223" s="430">
        <v>2022.12</v>
      </c>
      <c r="R223" s="432" t="str">
        <f t="shared" si="35"/>
        <v>安装各类计量设施53套</v>
      </c>
      <c r="S223" s="317" t="s">
        <v>128</v>
      </c>
      <c r="T223" s="317" t="s">
        <v>129</v>
      </c>
      <c r="U223" s="23" t="s">
        <v>41</v>
      </c>
    </row>
    <row r="224" ht="59" customHeight="1" spans="1:21">
      <c r="A224" s="72"/>
      <c r="B224" s="73" t="s">
        <v>786</v>
      </c>
      <c r="C224" s="73"/>
      <c r="D224" s="73"/>
      <c r="E224" s="73"/>
      <c r="F224" s="73"/>
      <c r="G224" s="74"/>
      <c r="H224" s="416">
        <f>SUM(H225:H231)</f>
        <v>2017.209485</v>
      </c>
      <c r="I224" s="416">
        <f t="shared" ref="I224:N224" si="37">SUM(I225:I231)</f>
        <v>0</v>
      </c>
      <c r="J224" s="416">
        <f t="shared" si="37"/>
        <v>2017.209485</v>
      </c>
      <c r="K224" s="416">
        <f t="shared" si="37"/>
        <v>1917.209485</v>
      </c>
      <c r="L224" s="416">
        <f t="shared" si="37"/>
        <v>100</v>
      </c>
      <c r="M224" s="416">
        <f t="shared" si="37"/>
        <v>0</v>
      </c>
      <c r="N224" s="416">
        <f t="shared" si="37"/>
        <v>0</v>
      </c>
      <c r="O224" s="123"/>
      <c r="P224" s="272"/>
      <c r="Q224" s="285"/>
      <c r="R224" s="143"/>
      <c r="S224" s="123"/>
      <c r="T224" s="286"/>
      <c r="U224" s="23" t="s">
        <v>41</v>
      </c>
    </row>
    <row r="225" ht="85" customHeight="1" spans="1:21">
      <c r="A225" s="299">
        <v>181</v>
      </c>
      <c r="B225" s="299" t="s">
        <v>787</v>
      </c>
      <c r="C225" s="299" t="s">
        <v>44</v>
      </c>
      <c r="D225" s="299" t="s">
        <v>788</v>
      </c>
      <c r="E225" s="299" t="s">
        <v>33</v>
      </c>
      <c r="F225" s="299" t="s">
        <v>34</v>
      </c>
      <c r="G225" s="299" t="s">
        <v>789</v>
      </c>
      <c r="H225" s="299">
        <v>1370.7</v>
      </c>
      <c r="I225" s="348"/>
      <c r="J225" s="299">
        <v>1370.7</v>
      </c>
      <c r="K225" s="299">
        <v>1370.7</v>
      </c>
      <c r="L225" s="348"/>
      <c r="M225" s="348"/>
      <c r="N225" s="348"/>
      <c r="O225" s="306" t="s">
        <v>36</v>
      </c>
      <c r="P225" s="299" t="s">
        <v>37</v>
      </c>
      <c r="Q225" s="299" t="s">
        <v>38</v>
      </c>
      <c r="R225" s="299" t="s">
        <v>790</v>
      </c>
      <c r="S225" s="299" t="s">
        <v>33</v>
      </c>
      <c r="T225" s="299" t="s">
        <v>40</v>
      </c>
      <c r="U225" s="23" t="s">
        <v>41</v>
      </c>
    </row>
    <row r="226" ht="74" customHeight="1" spans="1:21">
      <c r="A226" s="299">
        <v>182</v>
      </c>
      <c r="B226" s="299" t="s">
        <v>791</v>
      </c>
      <c r="C226" s="299" t="s">
        <v>44</v>
      </c>
      <c r="D226" s="299" t="s">
        <v>792</v>
      </c>
      <c r="E226" s="299" t="s">
        <v>33</v>
      </c>
      <c r="F226" s="299" t="s">
        <v>34</v>
      </c>
      <c r="G226" s="299" t="s">
        <v>793</v>
      </c>
      <c r="H226" s="299">
        <v>70</v>
      </c>
      <c r="I226" s="348"/>
      <c r="J226" s="299">
        <v>70</v>
      </c>
      <c r="K226" s="299">
        <v>70</v>
      </c>
      <c r="L226" s="348"/>
      <c r="M226" s="348"/>
      <c r="N226" s="348"/>
      <c r="O226" s="306" t="s">
        <v>36</v>
      </c>
      <c r="P226" s="299" t="s">
        <v>37</v>
      </c>
      <c r="Q226" s="299" t="s">
        <v>38</v>
      </c>
      <c r="R226" s="299" t="s">
        <v>794</v>
      </c>
      <c r="S226" s="299" t="s">
        <v>33</v>
      </c>
      <c r="T226" s="299" t="s">
        <v>40</v>
      </c>
      <c r="U226" s="23" t="s">
        <v>41</v>
      </c>
    </row>
    <row r="227" ht="67" customHeight="1" spans="1:21">
      <c r="A227" s="299">
        <v>183</v>
      </c>
      <c r="B227" s="417" t="s">
        <v>795</v>
      </c>
      <c r="C227" s="306" t="s">
        <v>44</v>
      </c>
      <c r="D227" s="306" t="s">
        <v>792</v>
      </c>
      <c r="E227" s="306" t="s">
        <v>392</v>
      </c>
      <c r="F227" s="299" t="s">
        <v>178</v>
      </c>
      <c r="G227" s="418" t="s">
        <v>796</v>
      </c>
      <c r="H227" s="419">
        <v>25</v>
      </c>
      <c r="I227" s="354"/>
      <c r="J227" s="419">
        <v>25</v>
      </c>
      <c r="K227" s="419">
        <v>25</v>
      </c>
      <c r="L227" s="354"/>
      <c r="M227" s="354"/>
      <c r="N227" s="354"/>
      <c r="O227" s="306" t="s">
        <v>36</v>
      </c>
      <c r="P227" s="299">
        <v>2022.5</v>
      </c>
      <c r="Q227" s="433">
        <v>2022.12</v>
      </c>
      <c r="R227" s="434" t="s">
        <v>797</v>
      </c>
      <c r="S227" s="299" t="s">
        <v>798</v>
      </c>
      <c r="T227" s="420" t="s">
        <v>388</v>
      </c>
      <c r="U227" s="23" t="s">
        <v>41</v>
      </c>
    </row>
    <row r="228" ht="72" customHeight="1" spans="1:21">
      <c r="A228" s="299">
        <v>184</v>
      </c>
      <c r="B228" s="419" t="s">
        <v>799</v>
      </c>
      <c r="C228" s="299" t="s">
        <v>44</v>
      </c>
      <c r="D228" s="306" t="s">
        <v>792</v>
      </c>
      <c r="E228" s="299" t="s">
        <v>800</v>
      </c>
      <c r="F228" s="299" t="s">
        <v>178</v>
      </c>
      <c r="G228" s="299" t="s">
        <v>801</v>
      </c>
      <c r="H228" s="419">
        <v>59.509485</v>
      </c>
      <c r="I228" s="354"/>
      <c r="J228" s="419">
        <v>59.509485</v>
      </c>
      <c r="K228" s="419">
        <v>59.509485</v>
      </c>
      <c r="L228" s="354"/>
      <c r="M228" s="354"/>
      <c r="N228" s="354"/>
      <c r="O228" s="306" t="s">
        <v>36</v>
      </c>
      <c r="P228" s="299">
        <v>2022.4</v>
      </c>
      <c r="Q228" s="299">
        <v>2022.12</v>
      </c>
      <c r="R228" s="299" t="s">
        <v>802</v>
      </c>
      <c r="S228" s="306" t="s">
        <v>344</v>
      </c>
      <c r="T228" s="422" t="s">
        <v>345</v>
      </c>
      <c r="U228" s="23" t="s">
        <v>41</v>
      </c>
    </row>
    <row r="229" ht="93.75" spans="1:21">
      <c r="A229" s="299">
        <v>185</v>
      </c>
      <c r="B229" s="420" t="s">
        <v>803</v>
      </c>
      <c r="C229" s="420" t="s">
        <v>44</v>
      </c>
      <c r="D229" s="306" t="s">
        <v>792</v>
      </c>
      <c r="E229" s="420" t="s">
        <v>202</v>
      </c>
      <c r="F229" s="420" t="s">
        <v>804</v>
      </c>
      <c r="G229" s="305" t="s">
        <v>805</v>
      </c>
      <c r="H229" s="421">
        <v>72</v>
      </c>
      <c r="I229" s="420"/>
      <c r="J229" s="420">
        <v>72</v>
      </c>
      <c r="K229" s="420">
        <v>72</v>
      </c>
      <c r="L229" s="420"/>
      <c r="M229" s="420"/>
      <c r="N229" s="420"/>
      <c r="O229" s="420" t="s">
        <v>36</v>
      </c>
      <c r="P229" s="420">
        <v>2022.1</v>
      </c>
      <c r="Q229" s="420" t="s">
        <v>228</v>
      </c>
      <c r="R229" s="305" t="s">
        <v>806</v>
      </c>
      <c r="S229" s="420" t="s">
        <v>189</v>
      </c>
      <c r="T229" s="335" t="s">
        <v>194</v>
      </c>
      <c r="U229" s="23" t="s">
        <v>41</v>
      </c>
    </row>
    <row r="230" ht="80" customHeight="1" spans="1:21">
      <c r="A230" s="299">
        <v>186</v>
      </c>
      <c r="B230" s="300" t="s">
        <v>807</v>
      </c>
      <c r="C230" s="422" t="s">
        <v>44</v>
      </c>
      <c r="D230" s="306" t="s">
        <v>792</v>
      </c>
      <c r="E230" s="300" t="s">
        <v>189</v>
      </c>
      <c r="F230" s="422" t="s">
        <v>178</v>
      </c>
      <c r="G230" s="300" t="s">
        <v>808</v>
      </c>
      <c r="H230" s="423">
        <v>320</v>
      </c>
      <c r="I230" s="423"/>
      <c r="J230" s="423">
        <f>SUM(K230:N230)</f>
        <v>320</v>
      </c>
      <c r="K230" s="341">
        <v>320</v>
      </c>
      <c r="L230" s="423"/>
      <c r="M230" s="423"/>
      <c r="N230" s="423"/>
      <c r="O230" s="426" t="s">
        <v>218</v>
      </c>
      <c r="P230" s="335">
        <v>2022.8</v>
      </c>
      <c r="Q230" s="335">
        <v>2022.12</v>
      </c>
      <c r="R230" s="300" t="s">
        <v>809</v>
      </c>
      <c r="S230" s="426" t="s">
        <v>189</v>
      </c>
      <c r="T230" s="335" t="s">
        <v>194</v>
      </c>
      <c r="U230" s="23" t="s">
        <v>41</v>
      </c>
    </row>
    <row r="231" ht="56" customHeight="1" spans="1:21">
      <c r="A231" s="299">
        <v>187</v>
      </c>
      <c r="B231" s="300" t="s">
        <v>807</v>
      </c>
      <c r="C231" s="335" t="s">
        <v>44</v>
      </c>
      <c r="D231" s="306" t="s">
        <v>792</v>
      </c>
      <c r="E231" s="300" t="s">
        <v>189</v>
      </c>
      <c r="F231" s="335" t="s">
        <v>178</v>
      </c>
      <c r="G231" s="300" t="s">
        <v>810</v>
      </c>
      <c r="H231" s="307">
        <f>SUM(I231:J231)</f>
        <v>100</v>
      </c>
      <c r="I231" s="341"/>
      <c r="J231" s="341">
        <f>SUM(K231:N231)</f>
        <v>100</v>
      </c>
      <c r="K231" s="341"/>
      <c r="L231" s="341">
        <v>100</v>
      </c>
      <c r="M231" s="341"/>
      <c r="N231" s="341"/>
      <c r="O231" s="300" t="s">
        <v>214</v>
      </c>
      <c r="P231" s="335">
        <v>2022.8</v>
      </c>
      <c r="Q231" s="335">
        <v>2022.12</v>
      </c>
      <c r="R231" s="300" t="s">
        <v>811</v>
      </c>
      <c r="S231" s="300" t="s">
        <v>189</v>
      </c>
      <c r="T231" s="335" t="s">
        <v>194</v>
      </c>
      <c r="U231" s="23" t="s">
        <v>41</v>
      </c>
    </row>
    <row r="232" ht="46" customHeight="1" spans="1:21">
      <c r="A232" s="68"/>
      <c r="B232" s="69" t="s">
        <v>812</v>
      </c>
      <c r="C232" s="69"/>
      <c r="D232" s="69"/>
      <c r="E232" s="69"/>
      <c r="F232" s="69"/>
      <c r="G232" s="70"/>
      <c r="H232" s="424">
        <f t="shared" ref="H232:N232" si="38">SUM(H233:H233)</f>
        <v>200</v>
      </c>
      <c r="I232" s="424">
        <f t="shared" si="38"/>
        <v>0</v>
      </c>
      <c r="J232" s="424">
        <f t="shared" si="38"/>
        <v>200</v>
      </c>
      <c r="K232" s="424">
        <f t="shared" si="38"/>
        <v>200</v>
      </c>
      <c r="L232" s="424">
        <f t="shared" si="38"/>
        <v>0</v>
      </c>
      <c r="M232" s="424">
        <f t="shared" si="38"/>
        <v>0</v>
      </c>
      <c r="N232" s="424">
        <f t="shared" si="38"/>
        <v>0</v>
      </c>
      <c r="O232" s="121"/>
      <c r="P232" s="122"/>
      <c r="Q232" s="140"/>
      <c r="R232" s="141"/>
      <c r="S232" s="121"/>
      <c r="T232" s="435"/>
      <c r="U232" s="23" t="s">
        <v>41</v>
      </c>
    </row>
    <row r="233" ht="58" customHeight="1" spans="1:21">
      <c r="A233" s="299">
        <v>188</v>
      </c>
      <c r="B233" s="299" t="s">
        <v>813</v>
      </c>
      <c r="C233" s="299" t="s">
        <v>44</v>
      </c>
      <c r="D233" s="299" t="s">
        <v>814</v>
      </c>
      <c r="E233" s="299" t="s">
        <v>33</v>
      </c>
      <c r="F233" s="299" t="s">
        <v>33</v>
      </c>
      <c r="G233" s="43" t="s">
        <v>815</v>
      </c>
      <c r="H233" s="299">
        <v>200</v>
      </c>
      <c r="I233" s="348"/>
      <c r="J233" s="299">
        <v>200</v>
      </c>
      <c r="K233" s="299">
        <v>200</v>
      </c>
      <c r="L233" s="348"/>
      <c r="M233" s="348"/>
      <c r="N233" s="348"/>
      <c r="O233" s="306" t="s">
        <v>36</v>
      </c>
      <c r="P233" s="299" t="s">
        <v>37</v>
      </c>
      <c r="Q233" s="299" t="s">
        <v>38</v>
      </c>
      <c r="R233" s="299" t="s">
        <v>816</v>
      </c>
      <c r="S233" s="299" t="s">
        <v>33</v>
      </c>
      <c r="T233" s="436" t="s">
        <v>40</v>
      </c>
      <c r="U233" s="23" t="s">
        <v>41</v>
      </c>
    </row>
    <row r="234" spans="1:1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</sheetData>
  <mergeCells count="216">
    <mergeCell ref="A1:B1"/>
    <mergeCell ref="A2:U2"/>
    <mergeCell ref="S3:T3"/>
    <mergeCell ref="H4:J4"/>
    <mergeCell ref="K4:O4"/>
    <mergeCell ref="P4:Q4"/>
    <mergeCell ref="B6:G6"/>
    <mergeCell ref="B7:G7"/>
    <mergeCell ref="B8:G8"/>
    <mergeCell ref="B10:G10"/>
    <mergeCell ref="B18:G18"/>
    <mergeCell ref="B44:G44"/>
    <mergeCell ref="B47:G47"/>
    <mergeCell ref="B48:G48"/>
    <mergeCell ref="B49:G49"/>
    <mergeCell ref="B90:G90"/>
    <mergeCell ref="B102:G102"/>
    <mergeCell ref="B108:G108"/>
    <mergeCell ref="B110:G110"/>
    <mergeCell ref="B115:G115"/>
    <mergeCell ref="B158:G158"/>
    <mergeCell ref="B166:G166"/>
    <mergeCell ref="B167:G167"/>
    <mergeCell ref="B207:G207"/>
    <mergeCell ref="B210:G210"/>
    <mergeCell ref="B224:G224"/>
    <mergeCell ref="B232:G232"/>
    <mergeCell ref="A4:A5"/>
    <mergeCell ref="A22:A23"/>
    <mergeCell ref="A35:A36"/>
    <mergeCell ref="A40:A41"/>
    <mergeCell ref="A45:A46"/>
    <mergeCell ref="A50:A51"/>
    <mergeCell ref="A57:A58"/>
    <mergeCell ref="A72:A73"/>
    <mergeCell ref="A82:A83"/>
    <mergeCell ref="A111:A114"/>
    <mergeCell ref="A192:A193"/>
    <mergeCell ref="A202:A203"/>
    <mergeCell ref="A204:A206"/>
    <mergeCell ref="A216:A217"/>
    <mergeCell ref="A218:A221"/>
    <mergeCell ref="B4:B5"/>
    <mergeCell ref="B22:B23"/>
    <mergeCell ref="B35:B36"/>
    <mergeCell ref="B40:B41"/>
    <mergeCell ref="B45:B46"/>
    <mergeCell ref="B50:B51"/>
    <mergeCell ref="B57:B58"/>
    <mergeCell ref="B72:B73"/>
    <mergeCell ref="B82:B83"/>
    <mergeCell ref="B97:B99"/>
    <mergeCell ref="B103:B105"/>
    <mergeCell ref="B111:B114"/>
    <mergeCell ref="B192:B193"/>
    <mergeCell ref="B202:B203"/>
    <mergeCell ref="B204:B206"/>
    <mergeCell ref="B216:B217"/>
    <mergeCell ref="B218:B221"/>
    <mergeCell ref="C4:C5"/>
    <mergeCell ref="C22:C23"/>
    <mergeCell ref="C35:C36"/>
    <mergeCell ref="C40:C41"/>
    <mergeCell ref="C45:C46"/>
    <mergeCell ref="C50:C51"/>
    <mergeCell ref="C57:C58"/>
    <mergeCell ref="C72:C73"/>
    <mergeCell ref="C82:C83"/>
    <mergeCell ref="C103:C105"/>
    <mergeCell ref="C112:C114"/>
    <mergeCell ref="C192:C193"/>
    <mergeCell ref="C202:C203"/>
    <mergeCell ref="C204:C206"/>
    <mergeCell ref="C216:C217"/>
    <mergeCell ref="C218:C221"/>
    <mergeCell ref="D4:D5"/>
    <mergeCell ref="D22:D23"/>
    <mergeCell ref="D35:D36"/>
    <mergeCell ref="D40:D41"/>
    <mergeCell ref="D45:D46"/>
    <mergeCell ref="D50:D51"/>
    <mergeCell ref="D57:D58"/>
    <mergeCell ref="D72:D73"/>
    <mergeCell ref="D82:D83"/>
    <mergeCell ref="D103:D105"/>
    <mergeCell ref="D111:D114"/>
    <mergeCell ref="D192:D193"/>
    <mergeCell ref="D202:D203"/>
    <mergeCell ref="D204:D206"/>
    <mergeCell ref="D216:D217"/>
    <mergeCell ref="D218:D221"/>
    <mergeCell ref="E4:E5"/>
    <mergeCell ref="E22:E23"/>
    <mergeCell ref="E35:E36"/>
    <mergeCell ref="E40:E41"/>
    <mergeCell ref="E45:E46"/>
    <mergeCell ref="E50:E51"/>
    <mergeCell ref="E57:E58"/>
    <mergeCell ref="E72:E73"/>
    <mergeCell ref="E82:E83"/>
    <mergeCell ref="E111:E114"/>
    <mergeCell ref="E192:E193"/>
    <mergeCell ref="E202:E203"/>
    <mergeCell ref="E204:E206"/>
    <mergeCell ref="E216:E217"/>
    <mergeCell ref="E218:E221"/>
    <mergeCell ref="F4:F5"/>
    <mergeCell ref="F22:F23"/>
    <mergeCell ref="F35:F36"/>
    <mergeCell ref="F40:F41"/>
    <mergeCell ref="F45:F46"/>
    <mergeCell ref="F50:F51"/>
    <mergeCell ref="F57:F58"/>
    <mergeCell ref="F72:F73"/>
    <mergeCell ref="F82:F83"/>
    <mergeCell ref="F111:F114"/>
    <mergeCell ref="F192:F193"/>
    <mergeCell ref="F202:F203"/>
    <mergeCell ref="F204:F206"/>
    <mergeCell ref="F216:F217"/>
    <mergeCell ref="F218:F221"/>
    <mergeCell ref="G4:G5"/>
    <mergeCell ref="G22:G23"/>
    <mergeCell ref="G35:G36"/>
    <mergeCell ref="G40:G41"/>
    <mergeCell ref="G45:G46"/>
    <mergeCell ref="G50:G51"/>
    <mergeCell ref="G57:G58"/>
    <mergeCell ref="G72:G73"/>
    <mergeCell ref="G82:G83"/>
    <mergeCell ref="G112:G114"/>
    <mergeCell ref="G192:G193"/>
    <mergeCell ref="G202:G203"/>
    <mergeCell ref="G204:G206"/>
    <mergeCell ref="G216:G217"/>
    <mergeCell ref="G218:G221"/>
    <mergeCell ref="H35:H36"/>
    <mergeCell ref="H57:H58"/>
    <mergeCell ref="H72:H73"/>
    <mergeCell ref="H82:H83"/>
    <mergeCell ref="H111:H114"/>
    <mergeCell ref="H192:H193"/>
    <mergeCell ref="H202:H203"/>
    <mergeCell ref="H204:H206"/>
    <mergeCell ref="H216:H217"/>
    <mergeCell ref="H219:H220"/>
    <mergeCell ref="I57:I58"/>
    <mergeCell ref="I111:I114"/>
    <mergeCell ref="P22:P23"/>
    <mergeCell ref="P40:P41"/>
    <mergeCell ref="P45:P46"/>
    <mergeCell ref="P50:P51"/>
    <mergeCell ref="P57:P58"/>
    <mergeCell ref="P72:P73"/>
    <mergeCell ref="P82:P83"/>
    <mergeCell ref="P112:P114"/>
    <mergeCell ref="P192:P193"/>
    <mergeCell ref="P202:P203"/>
    <mergeCell ref="P204:P206"/>
    <mergeCell ref="P218:P221"/>
    <mergeCell ref="Q22:Q23"/>
    <mergeCell ref="Q40:Q41"/>
    <mergeCell ref="Q45:Q46"/>
    <mergeCell ref="Q50:Q51"/>
    <mergeCell ref="Q57:Q58"/>
    <mergeCell ref="Q72:Q73"/>
    <mergeCell ref="Q82:Q83"/>
    <mergeCell ref="Q112:Q114"/>
    <mergeCell ref="Q192:Q193"/>
    <mergeCell ref="Q202:Q203"/>
    <mergeCell ref="Q204:Q206"/>
    <mergeCell ref="Q218:Q221"/>
    <mergeCell ref="R4:R5"/>
    <mergeCell ref="R22:R23"/>
    <mergeCell ref="R35:R36"/>
    <mergeCell ref="R40:R41"/>
    <mergeCell ref="R50:R51"/>
    <mergeCell ref="R57:R58"/>
    <mergeCell ref="R72:R73"/>
    <mergeCell ref="R82:R83"/>
    <mergeCell ref="R111:R114"/>
    <mergeCell ref="R192:R193"/>
    <mergeCell ref="R202:R203"/>
    <mergeCell ref="R204:R206"/>
    <mergeCell ref="R216:R217"/>
    <mergeCell ref="R218:R221"/>
    <mergeCell ref="S4:S5"/>
    <mergeCell ref="S22:S23"/>
    <mergeCell ref="S35:S36"/>
    <mergeCell ref="S40:S41"/>
    <mergeCell ref="S45:S46"/>
    <mergeCell ref="S50:S51"/>
    <mergeCell ref="S57:S58"/>
    <mergeCell ref="S72:S73"/>
    <mergeCell ref="S82:S83"/>
    <mergeCell ref="S111:S114"/>
    <mergeCell ref="S192:S193"/>
    <mergeCell ref="S202:S203"/>
    <mergeCell ref="S204:S206"/>
    <mergeCell ref="S216:S217"/>
    <mergeCell ref="S218:S221"/>
    <mergeCell ref="T4:T5"/>
    <mergeCell ref="T22:T23"/>
    <mergeCell ref="T35:T36"/>
    <mergeCell ref="T40:T41"/>
    <mergeCell ref="T50:T51"/>
    <mergeCell ref="T57:T58"/>
    <mergeCell ref="T72:T73"/>
    <mergeCell ref="T82:T83"/>
    <mergeCell ref="T111:T114"/>
    <mergeCell ref="T192:T193"/>
    <mergeCell ref="T202:T203"/>
    <mergeCell ref="T204:T206"/>
    <mergeCell ref="T216:T217"/>
    <mergeCell ref="T218:T221"/>
    <mergeCell ref="U4:U5"/>
  </mergeCells>
  <printOptions horizontalCentered="1" verticalCentered="1"/>
  <pageMargins left="0.708333333333333" right="0.550694444444444" top="0.472222222222222" bottom="0.432638888888889" header="0.354166666666667" footer="0.298611111111111"/>
  <pageSetup paperSize="9" scale="4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W228"/>
  <sheetViews>
    <sheetView topLeftCell="B1" workbookViewId="0">
      <pane ySplit="6" topLeftCell="A85" activePane="bottomLeft" state="frozen"/>
      <selection/>
      <selection pane="bottomLeft" activeCell="B90" sqref="B90:L90"/>
    </sheetView>
  </sheetViews>
  <sheetFormatPr defaultColWidth="9" defaultRowHeight="13.5"/>
  <cols>
    <col min="1" max="1" width="4.75" customWidth="1"/>
    <col min="2" max="2" width="17.875" customWidth="1"/>
    <col min="3" max="3" width="6.625" customWidth="1"/>
    <col min="4" max="4" width="8.125" customWidth="1"/>
    <col min="6" max="6" width="10.625" customWidth="1"/>
    <col min="7" max="7" width="24.375" customWidth="1"/>
    <col min="8" max="8" width="14.125"/>
    <col min="9" max="9" width="11.75" customWidth="1"/>
    <col min="10" max="10" width="11.375" customWidth="1"/>
    <col min="11" max="11" width="10.375" customWidth="1"/>
    <col min="12" max="12" width="10" customWidth="1"/>
    <col min="13" max="13" width="8.75" customWidth="1"/>
    <col min="14" max="14" width="7.875" customWidth="1"/>
    <col min="15" max="15" width="20.875" customWidth="1"/>
    <col min="16" max="16" width="8.75" customWidth="1"/>
    <col min="17" max="17" width="10.625" customWidth="1"/>
    <col min="18" max="18" width="16" customWidth="1"/>
    <col min="19" max="19" width="9.75" customWidth="1"/>
    <col min="20" max="20" width="7.5" customWidth="1"/>
    <col min="21" max="21" width="7.625" customWidth="1"/>
  </cols>
  <sheetData>
    <row r="2" ht="30" customHeight="1" spans="1:20">
      <c r="A2" s="7" t="s">
        <v>817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26" customHeight="1" spans="1:2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27" t="s">
        <v>2</v>
      </c>
      <c r="T3" s="127"/>
    </row>
    <row r="4" ht="33" customHeight="1" spans="1:20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98"/>
      <c r="J4" s="99"/>
      <c r="K4" s="11" t="s">
        <v>11</v>
      </c>
      <c r="L4" s="98"/>
      <c r="M4" s="98"/>
      <c r="N4" s="98"/>
      <c r="O4" s="100"/>
      <c r="P4" s="10" t="s">
        <v>12</v>
      </c>
      <c r="Q4" s="10"/>
      <c r="R4" s="10" t="s">
        <v>13</v>
      </c>
      <c r="S4" s="10" t="s">
        <v>14</v>
      </c>
      <c r="T4" s="10" t="s">
        <v>15</v>
      </c>
    </row>
    <row r="5" ht="28.5" spans="1:20">
      <c r="A5" s="12"/>
      <c r="B5" s="10"/>
      <c r="C5" s="10"/>
      <c r="D5" s="10"/>
      <c r="E5" s="10"/>
      <c r="F5" s="10"/>
      <c r="G5" s="10"/>
      <c r="H5" s="10" t="s">
        <v>17</v>
      </c>
      <c r="I5" s="10" t="s">
        <v>18</v>
      </c>
      <c r="J5" s="10" t="s">
        <v>19</v>
      </c>
      <c r="K5" s="10" t="s">
        <v>20</v>
      </c>
      <c r="L5" s="10" t="s">
        <v>21</v>
      </c>
      <c r="M5" s="10" t="s">
        <v>22</v>
      </c>
      <c r="N5" s="10" t="s">
        <v>23</v>
      </c>
      <c r="O5" s="101" t="s">
        <v>24</v>
      </c>
      <c r="P5" s="10" t="s">
        <v>25</v>
      </c>
      <c r="Q5" s="10" t="s">
        <v>26</v>
      </c>
      <c r="R5" s="10"/>
      <c r="S5" s="10"/>
      <c r="T5" s="10"/>
    </row>
    <row r="6" ht="43" customHeight="1" spans="1:20">
      <c r="A6" s="10"/>
      <c r="B6" s="10" t="s">
        <v>27</v>
      </c>
      <c r="C6" s="10"/>
      <c r="D6" s="10"/>
      <c r="E6" s="10"/>
      <c r="F6" s="10"/>
      <c r="G6" s="10"/>
      <c r="H6" s="13">
        <f>H7+H44+H225</f>
        <v>149734.0996</v>
      </c>
      <c r="I6" s="13">
        <f t="shared" ref="I6:N6" si="0">I7+I44+I225</f>
        <v>110840.42</v>
      </c>
      <c r="J6" s="13">
        <f t="shared" si="0"/>
        <v>38893.68</v>
      </c>
      <c r="K6" s="13">
        <f t="shared" si="0"/>
        <v>28928.89</v>
      </c>
      <c r="L6" s="13">
        <f t="shared" si="0"/>
        <v>4686.79</v>
      </c>
      <c r="M6" s="13">
        <f t="shared" si="0"/>
        <v>4898</v>
      </c>
      <c r="N6" s="13">
        <f t="shared" si="0"/>
        <v>380</v>
      </c>
      <c r="O6" s="101"/>
      <c r="P6" s="10"/>
      <c r="Q6" s="10"/>
      <c r="R6" s="10"/>
      <c r="S6" s="10"/>
      <c r="T6" s="10"/>
    </row>
    <row r="7" customFormat="1" ht="54" customHeight="1" spans="1:20">
      <c r="A7" s="14"/>
      <c r="B7" s="15" t="s">
        <v>28</v>
      </c>
      <c r="C7" s="15"/>
      <c r="D7" s="15"/>
      <c r="E7" s="15"/>
      <c r="F7" s="15"/>
      <c r="G7" s="16"/>
      <c r="H7" s="17">
        <f>H8+H10+H41</f>
        <v>5211.4319</v>
      </c>
      <c r="I7" s="17">
        <f t="shared" ref="I7:N7" si="1">I8+I10+I41</f>
        <v>0</v>
      </c>
      <c r="J7" s="17">
        <f t="shared" si="1"/>
        <v>5211.4319</v>
      </c>
      <c r="K7" s="17">
        <f t="shared" si="1"/>
        <v>5101.4319</v>
      </c>
      <c r="L7" s="17">
        <f t="shared" si="1"/>
        <v>0</v>
      </c>
      <c r="M7" s="17">
        <f t="shared" si="1"/>
        <v>110</v>
      </c>
      <c r="N7" s="17">
        <f t="shared" si="1"/>
        <v>0</v>
      </c>
      <c r="O7" s="68"/>
      <c r="P7" s="102"/>
      <c r="Q7" s="128"/>
      <c r="R7" s="129"/>
      <c r="S7" s="68"/>
      <c r="T7" s="68"/>
    </row>
    <row r="8" customFormat="1" ht="54" customHeight="1" spans="1:20">
      <c r="A8" s="18"/>
      <c r="B8" s="19" t="s">
        <v>29</v>
      </c>
      <c r="C8" s="19"/>
      <c r="D8" s="19"/>
      <c r="E8" s="19"/>
      <c r="F8" s="19"/>
      <c r="G8" s="20"/>
      <c r="H8" s="21">
        <f>SUM(H9)</f>
        <v>1790</v>
      </c>
      <c r="I8" s="21">
        <f t="shared" ref="I8:N8" si="2">SUM(I9)</f>
        <v>0</v>
      </c>
      <c r="J8" s="21">
        <f t="shared" si="2"/>
        <v>1790</v>
      </c>
      <c r="K8" s="21">
        <f t="shared" si="2"/>
        <v>1790</v>
      </c>
      <c r="L8" s="21">
        <f t="shared" si="2"/>
        <v>0</v>
      </c>
      <c r="M8" s="21">
        <f t="shared" si="2"/>
        <v>0</v>
      </c>
      <c r="N8" s="21">
        <f t="shared" si="2"/>
        <v>0</v>
      </c>
      <c r="O8" s="103"/>
      <c r="P8" s="104"/>
      <c r="Q8" s="130"/>
      <c r="R8" s="131"/>
      <c r="S8" s="103"/>
      <c r="T8" s="103"/>
    </row>
    <row r="9" s="1" customFormat="1" ht="66" customHeight="1" spans="1:21">
      <c r="A9" s="22">
        <v>1</v>
      </c>
      <c r="B9" s="23" t="s">
        <v>30</v>
      </c>
      <c r="C9" s="23" t="s">
        <v>31</v>
      </c>
      <c r="D9" s="23" t="s">
        <v>32</v>
      </c>
      <c r="E9" s="23" t="s">
        <v>33</v>
      </c>
      <c r="F9" s="23" t="s">
        <v>34</v>
      </c>
      <c r="G9" s="24" t="s">
        <v>35</v>
      </c>
      <c r="H9" s="23">
        <v>1790</v>
      </c>
      <c r="I9" s="105"/>
      <c r="J9" s="23">
        <v>1790</v>
      </c>
      <c r="K9" s="23">
        <v>1790</v>
      </c>
      <c r="L9" s="105"/>
      <c r="M9" s="105"/>
      <c r="N9" s="105"/>
      <c r="O9" s="106" t="s">
        <v>36</v>
      </c>
      <c r="P9" s="23" t="s">
        <v>37</v>
      </c>
      <c r="Q9" s="23" t="s">
        <v>38</v>
      </c>
      <c r="R9" s="132" t="s">
        <v>39</v>
      </c>
      <c r="S9" s="23" t="s">
        <v>33</v>
      </c>
      <c r="T9" s="23" t="s">
        <v>40</v>
      </c>
      <c r="U9" s="133"/>
    </row>
    <row r="10" s="1" customFormat="1" ht="66" customHeight="1" spans="1:21">
      <c r="A10" s="18"/>
      <c r="B10" s="19" t="s">
        <v>818</v>
      </c>
      <c r="C10" s="19"/>
      <c r="D10" s="19"/>
      <c r="E10" s="19"/>
      <c r="F10" s="19"/>
      <c r="G10" s="20"/>
      <c r="H10" s="21">
        <f>SUM(H11:H40)</f>
        <v>2991.4319</v>
      </c>
      <c r="I10" s="21">
        <f t="shared" ref="I10:N10" si="3">SUM(I11:I40)</f>
        <v>0</v>
      </c>
      <c r="J10" s="21">
        <f t="shared" si="3"/>
        <v>2991.4319</v>
      </c>
      <c r="K10" s="21">
        <f t="shared" si="3"/>
        <v>2881.4319</v>
      </c>
      <c r="L10" s="21">
        <f t="shared" si="3"/>
        <v>0</v>
      </c>
      <c r="M10" s="21">
        <f t="shared" si="3"/>
        <v>110</v>
      </c>
      <c r="N10" s="21">
        <f t="shared" si="3"/>
        <v>0</v>
      </c>
      <c r="O10" s="103"/>
      <c r="P10" s="104"/>
      <c r="Q10" s="130"/>
      <c r="R10" s="131"/>
      <c r="S10" s="103"/>
      <c r="T10" s="103"/>
      <c r="U10" s="133"/>
    </row>
    <row r="11" s="1" customFormat="1" ht="66" customHeight="1" spans="1:21">
      <c r="A11" s="22">
        <v>2</v>
      </c>
      <c r="B11" s="23" t="s">
        <v>99</v>
      </c>
      <c r="C11" s="23" t="s">
        <v>44</v>
      </c>
      <c r="D11" s="23" t="s">
        <v>819</v>
      </c>
      <c r="E11" s="23" t="s">
        <v>33</v>
      </c>
      <c r="F11" s="23" t="s">
        <v>820</v>
      </c>
      <c r="G11" s="24" t="s">
        <v>821</v>
      </c>
      <c r="H11" s="25">
        <v>62.55</v>
      </c>
      <c r="I11" s="105"/>
      <c r="J11" s="25">
        <v>62.55</v>
      </c>
      <c r="K11" s="25">
        <v>62.55</v>
      </c>
      <c r="L11" s="105"/>
      <c r="M11" s="105"/>
      <c r="N11" s="105"/>
      <c r="O11" s="106" t="s">
        <v>36</v>
      </c>
      <c r="P11" s="23">
        <v>2022.3</v>
      </c>
      <c r="Q11" s="23">
        <v>2022.12</v>
      </c>
      <c r="R11" s="134" t="s">
        <v>101</v>
      </c>
      <c r="S11" s="23" t="s">
        <v>33</v>
      </c>
      <c r="T11" s="23" t="s">
        <v>40</v>
      </c>
      <c r="U11" s="133"/>
    </row>
    <row r="12" s="1" customFormat="1" ht="66" customHeight="1" spans="1:21">
      <c r="A12" s="22">
        <v>3</v>
      </c>
      <c r="B12" s="23" t="s">
        <v>102</v>
      </c>
      <c r="C12" s="23" t="s">
        <v>44</v>
      </c>
      <c r="D12" s="23" t="s">
        <v>819</v>
      </c>
      <c r="E12" s="23" t="s">
        <v>33</v>
      </c>
      <c r="F12" s="23" t="s">
        <v>822</v>
      </c>
      <c r="G12" s="23" t="s">
        <v>823</v>
      </c>
      <c r="H12" s="25">
        <v>33.29</v>
      </c>
      <c r="I12" s="105"/>
      <c r="J12" s="25">
        <v>33.29</v>
      </c>
      <c r="K12" s="25">
        <v>33.29</v>
      </c>
      <c r="L12" s="105"/>
      <c r="M12" s="105"/>
      <c r="N12" s="105"/>
      <c r="O12" s="106" t="s">
        <v>36</v>
      </c>
      <c r="P12" s="23">
        <v>2022.3</v>
      </c>
      <c r="Q12" s="23">
        <v>2022.12</v>
      </c>
      <c r="R12" s="134" t="s">
        <v>105</v>
      </c>
      <c r="S12" s="23" t="s">
        <v>33</v>
      </c>
      <c r="T12" s="23" t="s">
        <v>40</v>
      </c>
      <c r="U12" s="133"/>
    </row>
    <row r="13" s="1" customFormat="1" ht="63" customHeight="1" spans="1:21">
      <c r="A13" s="22">
        <v>4</v>
      </c>
      <c r="B13" s="23" t="s">
        <v>824</v>
      </c>
      <c r="C13" s="23" t="s">
        <v>44</v>
      </c>
      <c r="D13" s="23" t="s">
        <v>819</v>
      </c>
      <c r="E13" s="23" t="s">
        <v>33</v>
      </c>
      <c r="F13" s="23" t="s">
        <v>822</v>
      </c>
      <c r="G13" s="23" t="s">
        <v>825</v>
      </c>
      <c r="H13" s="25">
        <v>34.51</v>
      </c>
      <c r="I13" s="105"/>
      <c r="J13" s="25">
        <v>34.51</v>
      </c>
      <c r="K13" s="25">
        <v>34.51</v>
      </c>
      <c r="L13" s="105"/>
      <c r="M13" s="105"/>
      <c r="N13" s="105"/>
      <c r="O13" s="106" t="s">
        <v>36</v>
      </c>
      <c r="P13" s="23">
        <v>2022.3</v>
      </c>
      <c r="Q13" s="23">
        <v>2022.12</v>
      </c>
      <c r="R13" s="134" t="s">
        <v>826</v>
      </c>
      <c r="S13" s="23" t="s">
        <v>33</v>
      </c>
      <c r="T13" s="23" t="s">
        <v>40</v>
      </c>
      <c r="U13" s="133"/>
    </row>
    <row r="14" s="1" customFormat="1" ht="66" customHeight="1" spans="1:21">
      <c r="A14" s="22">
        <v>5</v>
      </c>
      <c r="B14" s="23" t="s">
        <v>106</v>
      </c>
      <c r="C14" s="23" t="s">
        <v>44</v>
      </c>
      <c r="D14" s="23" t="s">
        <v>819</v>
      </c>
      <c r="E14" s="23" t="s">
        <v>33</v>
      </c>
      <c r="F14" s="23" t="s">
        <v>827</v>
      </c>
      <c r="G14" s="23" t="s">
        <v>107</v>
      </c>
      <c r="H14" s="25">
        <v>23.6</v>
      </c>
      <c r="I14" s="105"/>
      <c r="J14" s="25">
        <v>23.6</v>
      </c>
      <c r="K14" s="25">
        <v>23.6</v>
      </c>
      <c r="L14" s="105"/>
      <c r="M14" s="105"/>
      <c r="N14" s="105"/>
      <c r="O14" s="106" t="s">
        <v>36</v>
      </c>
      <c r="P14" s="23">
        <v>2022.3</v>
      </c>
      <c r="Q14" s="23">
        <v>2022.12</v>
      </c>
      <c r="R14" s="134" t="s">
        <v>108</v>
      </c>
      <c r="S14" s="23" t="s">
        <v>33</v>
      </c>
      <c r="T14" s="23" t="s">
        <v>40</v>
      </c>
      <c r="U14" s="133"/>
    </row>
    <row r="15" s="1" customFormat="1" ht="67" customHeight="1" spans="1:21">
      <c r="A15" s="22">
        <v>6</v>
      </c>
      <c r="B15" s="23" t="s">
        <v>113</v>
      </c>
      <c r="C15" s="23" t="s">
        <v>44</v>
      </c>
      <c r="D15" s="23" t="s">
        <v>76</v>
      </c>
      <c r="E15" s="23" t="s">
        <v>114</v>
      </c>
      <c r="F15" s="23" t="s">
        <v>115</v>
      </c>
      <c r="G15" s="23" t="s">
        <v>116</v>
      </c>
      <c r="H15" s="26">
        <v>28.3</v>
      </c>
      <c r="I15" s="107"/>
      <c r="J15" s="26">
        <v>28.3</v>
      </c>
      <c r="K15" s="26">
        <v>28.3</v>
      </c>
      <c r="L15" s="105"/>
      <c r="M15" s="105"/>
      <c r="N15" s="105"/>
      <c r="O15" s="106" t="s">
        <v>36</v>
      </c>
      <c r="P15" s="23">
        <v>2022.3</v>
      </c>
      <c r="Q15" s="23">
        <v>2022.12</v>
      </c>
      <c r="R15" s="134" t="s">
        <v>117</v>
      </c>
      <c r="S15" s="23" t="s">
        <v>114</v>
      </c>
      <c r="T15" s="23" t="s">
        <v>828</v>
      </c>
      <c r="U15" s="133"/>
    </row>
    <row r="16" s="1" customFormat="1" ht="72" customHeight="1" spans="1:21">
      <c r="A16" s="22">
        <v>7</v>
      </c>
      <c r="B16" s="23" t="s">
        <v>119</v>
      </c>
      <c r="C16" s="23" t="s">
        <v>44</v>
      </c>
      <c r="D16" s="23" t="s">
        <v>76</v>
      </c>
      <c r="E16" s="23" t="s">
        <v>114</v>
      </c>
      <c r="F16" s="23" t="s">
        <v>120</v>
      </c>
      <c r="G16" s="23" t="s">
        <v>121</v>
      </c>
      <c r="H16" s="26">
        <v>61.2</v>
      </c>
      <c r="I16" s="107"/>
      <c r="J16" s="26">
        <v>61.2</v>
      </c>
      <c r="K16" s="26">
        <v>61.2</v>
      </c>
      <c r="L16" s="105"/>
      <c r="M16" s="105"/>
      <c r="N16" s="105"/>
      <c r="O16" s="106" t="s">
        <v>36</v>
      </c>
      <c r="P16" s="23">
        <v>2022.3</v>
      </c>
      <c r="Q16" s="23">
        <v>2022.12</v>
      </c>
      <c r="R16" s="132" t="s">
        <v>117</v>
      </c>
      <c r="S16" s="23" t="s">
        <v>114</v>
      </c>
      <c r="T16" s="23" t="s">
        <v>828</v>
      </c>
      <c r="U16" s="133"/>
    </row>
    <row r="17" s="1" customFormat="1" ht="63" customHeight="1" spans="1:21">
      <c r="A17" s="22">
        <v>8</v>
      </c>
      <c r="B17" s="27" t="s">
        <v>122</v>
      </c>
      <c r="C17" s="28" t="s">
        <v>123</v>
      </c>
      <c r="D17" s="28" t="s">
        <v>819</v>
      </c>
      <c r="E17" s="28" t="s">
        <v>124</v>
      </c>
      <c r="F17" s="29" t="s">
        <v>125</v>
      </c>
      <c r="G17" s="30" t="s">
        <v>126</v>
      </c>
      <c r="H17" s="29">
        <v>35.9</v>
      </c>
      <c r="I17" s="108"/>
      <c r="J17" s="29">
        <v>35.9</v>
      </c>
      <c r="K17" s="29">
        <v>35.9</v>
      </c>
      <c r="L17" s="109"/>
      <c r="M17" s="109"/>
      <c r="N17" s="106"/>
      <c r="O17" s="106" t="s">
        <v>36</v>
      </c>
      <c r="P17" s="23">
        <v>2022.3</v>
      </c>
      <c r="Q17" s="23">
        <v>2022.12</v>
      </c>
      <c r="R17" s="28" t="s">
        <v>127</v>
      </c>
      <c r="S17" s="28" t="s">
        <v>755</v>
      </c>
      <c r="T17" s="28" t="s">
        <v>129</v>
      </c>
      <c r="U17" s="133"/>
    </row>
    <row r="18" s="1" customFormat="1" ht="71" customHeight="1" spans="1:21">
      <c r="A18" s="22">
        <v>9</v>
      </c>
      <c r="B18" s="27" t="s">
        <v>130</v>
      </c>
      <c r="C18" s="28" t="s">
        <v>131</v>
      </c>
      <c r="D18" s="28" t="s">
        <v>819</v>
      </c>
      <c r="E18" s="28" t="s">
        <v>132</v>
      </c>
      <c r="F18" s="29" t="s">
        <v>125</v>
      </c>
      <c r="G18" s="30" t="s">
        <v>133</v>
      </c>
      <c r="H18" s="29">
        <v>50.4</v>
      </c>
      <c r="I18" s="108"/>
      <c r="J18" s="29">
        <v>50.4</v>
      </c>
      <c r="K18" s="29">
        <v>50.4</v>
      </c>
      <c r="L18" s="109"/>
      <c r="M18" s="109"/>
      <c r="N18" s="106"/>
      <c r="O18" s="106" t="s">
        <v>36</v>
      </c>
      <c r="P18" s="23">
        <v>2022.3</v>
      </c>
      <c r="Q18" s="23">
        <v>2022.12</v>
      </c>
      <c r="R18" s="40" t="s">
        <v>134</v>
      </c>
      <c r="S18" s="28" t="s">
        <v>755</v>
      </c>
      <c r="T18" s="28" t="s">
        <v>129</v>
      </c>
      <c r="U18" s="133"/>
    </row>
    <row r="19" s="1" customFormat="1" ht="51" customHeight="1" spans="1:21">
      <c r="A19" s="22">
        <v>10</v>
      </c>
      <c r="B19" s="28" t="s">
        <v>135</v>
      </c>
      <c r="C19" s="28" t="s">
        <v>123</v>
      </c>
      <c r="D19" s="28" t="s">
        <v>819</v>
      </c>
      <c r="E19" s="28" t="s">
        <v>132</v>
      </c>
      <c r="F19" s="29" t="s">
        <v>136</v>
      </c>
      <c r="G19" s="28" t="s">
        <v>137</v>
      </c>
      <c r="H19" s="29">
        <v>200</v>
      </c>
      <c r="I19" s="108"/>
      <c r="J19" s="29">
        <v>200</v>
      </c>
      <c r="K19" s="29">
        <v>200</v>
      </c>
      <c r="L19" s="108"/>
      <c r="M19" s="108"/>
      <c r="N19" s="108"/>
      <c r="O19" s="106" t="s">
        <v>36</v>
      </c>
      <c r="P19" s="23">
        <v>2022.3</v>
      </c>
      <c r="Q19" s="23">
        <v>2022.12</v>
      </c>
      <c r="R19" s="28" t="s">
        <v>138</v>
      </c>
      <c r="S19" s="28" t="s">
        <v>755</v>
      </c>
      <c r="T19" s="28" t="s">
        <v>129</v>
      </c>
      <c r="U19" s="133"/>
    </row>
    <row r="20" s="1" customFormat="1" ht="72" customHeight="1" spans="1:21">
      <c r="A20" s="22">
        <v>11</v>
      </c>
      <c r="B20" s="28" t="s">
        <v>139</v>
      </c>
      <c r="C20" s="28" t="s">
        <v>123</v>
      </c>
      <c r="D20" s="28" t="s">
        <v>819</v>
      </c>
      <c r="E20" s="28" t="s">
        <v>140</v>
      </c>
      <c r="F20" s="29" t="s">
        <v>829</v>
      </c>
      <c r="G20" s="28" t="s">
        <v>142</v>
      </c>
      <c r="H20" s="29">
        <v>50</v>
      </c>
      <c r="I20" s="108"/>
      <c r="J20" s="29">
        <v>50</v>
      </c>
      <c r="K20" s="29">
        <v>50</v>
      </c>
      <c r="L20" s="108"/>
      <c r="M20" s="108"/>
      <c r="N20" s="108"/>
      <c r="O20" s="106" t="s">
        <v>36</v>
      </c>
      <c r="P20" s="23">
        <v>2022.3</v>
      </c>
      <c r="Q20" s="23">
        <v>2022.12</v>
      </c>
      <c r="R20" s="28" t="s">
        <v>143</v>
      </c>
      <c r="S20" s="28" t="s">
        <v>755</v>
      </c>
      <c r="T20" s="28" t="s">
        <v>129</v>
      </c>
      <c r="U20" s="133"/>
    </row>
    <row r="21" s="1" customFormat="1" ht="51" customHeight="1" spans="1:21">
      <c r="A21" s="31">
        <v>12</v>
      </c>
      <c r="B21" s="32" t="s">
        <v>144</v>
      </c>
      <c r="C21" s="32" t="s">
        <v>123</v>
      </c>
      <c r="D21" s="32" t="s">
        <v>819</v>
      </c>
      <c r="E21" s="32" t="s">
        <v>140</v>
      </c>
      <c r="F21" s="33" t="s">
        <v>830</v>
      </c>
      <c r="G21" s="34" t="s">
        <v>146</v>
      </c>
      <c r="H21" s="33">
        <v>49</v>
      </c>
      <c r="I21" s="108"/>
      <c r="J21" s="29">
        <v>13.17</v>
      </c>
      <c r="K21" s="29">
        <v>13.17</v>
      </c>
      <c r="L21" s="108"/>
      <c r="M21" s="108"/>
      <c r="N21" s="108"/>
      <c r="O21" s="106" t="s">
        <v>36</v>
      </c>
      <c r="P21" s="23">
        <v>2022.3</v>
      </c>
      <c r="Q21" s="23">
        <v>2022.12</v>
      </c>
      <c r="R21" s="32" t="s">
        <v>147</v>
      </c>
      <c r="S21" s="32" t="s">
        <v>755</v>
      </c>
      <c r="T21" s="32" t="s">
        <v>129</v>
      </c>
      <c r="U21" s="133"/>
    </row>
    <row r="22" s="1" customFormat="1" ht="53" customHeight="1" spans="1:21">
      <c r="A22" s="35"/>
      <c r="B22" s="36"/>
      <c r="C22" s="36"/>
      <c r="D22" s="36"/>
      <c r="E22" s="36"/>
      <c r="F22" s="37"/>
      <c r="G22" s="38"/>
      <c r="H22" s="37"/>
      <c r="I22" s="108"/>
      <c r="J22" s="29">
        <v>35.83</v>
      </c>
      <c r="K22" s="29">
        <v>35.83</v>
      </c>
      <c r="L22" s="108"/>
      <c r="M22" s="108"/>
      <c r="N22" s="108"/>
      <c r="O22" s="52" t="s">
        <v>148</v>
      </c>
      <c r="P22" s="23">
        <v>2022.3</v>
      </c>
      <c r="Q22" s="23">
        <v>2022.12</v>
      </c>
      <c r="R22" s="36"/>
      <c r="S22" s="36"/>
      <c r="T22" s="36"/>
      <c r="U22" s="133"/>
    </row>
    <row r="23" s="1" customFormat="1" ht="58" customHeight="1" spans="1:21">
      <c r="A23" s="22">
        <v>13</v>
      </c>
      <c r="B23" s="28" t="s">
        <v>149</v>
      </c>
      <c r="C23" s="28" t="s">
        <v>123</v>
      </c>
      <c r="D23" s="28" t="s">
        <v>819</v>
      </c>
      <c r="E23" s="28" t="s">
        <v>140</v>
      </c>
      <c r="F23" s="29" t="s">
        <v>831</v>
      </c>
      <c r="G23" s="30" t="s">
        <v>151</v>
      </c>
      <c r="H23" s="29">
        <v>39</v>
      </c>
      <c r="I23" s="108"/>
      <c r="J23" s="29">
        <v>39</v>
      </c>
      <c r="K23" s="29">
        <v>39</v>
      </c>
      <c r="L23" s="108"/>
      <c r="M23" s="108"/>
      <c r="N23" s="108"/>
      <c r="O23" s="52" t="s">
        <v>148</v>
      </c>
      <c r="P23" s="23">
        <v>2022.3</v>
      </c>
      <c r="Q23" s="23">
        <v>2022.12</v>
      </c>
      <c r="R23" s="28" t="s">
        <v>152</v>
      </c>
      <c r="S23" s="28" t="s">
        <v>755</v>
      </c>
      <c r="T23" s="28" t="s">
        <v>129</v>
      </c>
      <c r="U23" s="133"/>
    </row>
    <row r="24" s="1" customFormat="1" ht="45" customHeight="1" spans="1:21">
      <c r="A24" s="22">
        <v>14</v>
      </c>
      <c r="B24" s="28" t="s">
        <v>153</v>
      </c>
      <c r="C24" s="28" t="s">
        <v>123</v>
      </c>
      <c r="D24" s="28" t="s">
        <v>819</v>
      </c>
      <c r="E24" s="28" t="s">
        <v>140</v>
      </c>
      <c r="F24" s="29" t="s">
        <v>832</v>
      </c>
      <c r="G24" s="30" t="s">
        <v>155</v>
      </c>
      <c r="H24" s="29">
        <v>31</v>
      </c>
      <c r="I24" s="108"/>
      <c r="J24" s="29">
        <v>31</v>
      </c>
      <c r="K24" s="29">
        <v>31</v>
      </c>
      <c r="L24" s="108"/>
      <c r="M24" s="108"/>
      <c r="N24" s="108"/>
      <c r="O24" s="52" t="s">
        <v>148</v>
      </c>
      <c r="P24" s="23">
        <v>2022.3</v>
      </c>
      <c r="Q24" s="23">
        <v>2022.12</v>
      </c>
      <c r="R24" s="28" t="s">
        <v>156</v>
      </c>
      <c r="S24" s="28" t="s">
        <v>755</v>
      </c>
      <c r="T24" s="28" t="s">
        <v>129</v>
      </c>
      <c r="U24" s="133"/>
    </row>
    <row r="25" s="1" customFormat="1" ht="67" customHeight="1" spans="1:21">
      <c r="A25" s="22">
        <v>15</v>
      </c>
      <c r="B25" s="28" t="s">
        <v>157</v>
      </c>
      <c r="C25" s="28" t="s">
        <v>123</v>
      </c>
      <c r="D25" s="28" t="s">
        <v>819</v>
      </c>
      <c r="E25" s="28" t="s">
        <v>140</v>
      </c>
      <c r="F25" s="29" t="s">
        <v>833</v>
      </c>
      <c r="G25" s="30" t="s">
        <v>159</v>
      </c>
      <c r="H25" s="29">
        <v>258</v>
      </c>
      <c r="I25" s="108"/>
      <c r="J25" s="29">
        <v>258</v>
      </c>
      <c r="K25" s="29">
        <v>258</v>
      </c>
      <c r="L25" s="108"/>
      <c r="M25" s="108"/>
      <c r="N25" s="108"/>
      <c r="O25" s="52" t="s">
        <v>148</v>
      </c>
      <c r="P25" s="23">
        <v>2022.3</v>
      </c>
      <c r="Q25" s="23">
        <v>2022.12</v>
      </c>
      <c r="R25" s="28" t="s">
        <v>160</v>
      </c>
      <c r="S25" s="28" t="s">
        <v>755</v>
      </c>
      <c r="T25" s="28" t="s">
        <v>129</v>
      </c>
      <c r="U25" s="133"/>
    </row>
    <row r="26" s="1" customFormat="1" ht="54" customHeight="1" spans="1:21">
      <c r="A26" s="31">
        <v>16</v>
      </c>
      <c r="B26" s="32" t="s">
        <v>161</v>
      </c>
      <c r="C26" s="32" t="s">
        <v>123</v>
      </c>
      <c r="D26" s="32" t="s">
        <v>819</v>
      </c>
      <c r="E26" s="32" t="s">
        <v>162</v>
      </c>
      <c r="F26" s="33" t="s">
        <v>163</v>
      </c>
      <c r="G26" s="32" t="s">
        <v>164</v>
      </c>
      <c r="H26" s="39">
        <v>320</v>
      </c>
      <c r="I26" s="110"/>
      <c r="J26" s="39">
        <v>320</v>
      </c>
      <c r="K26" s="39">
        <v>320</v>
      </c>
      <c r="L26" s="108"/>
      <c r="M26" s="108"/>
      <c r="N26" s="108"/>
      <c r="O26" s="52" t="s">
        <v>148</v>
      </c>
      <c r="P26" s="111">
        <v>2022.03</v>
      </c>
      <c r="Q26" s="111">
        <v>2022.12</v>
      </c>
      <c r="R26" s="111" t="s">
        <v>165</v>
      </c>
      <c r="S26" s="111" t="s">
        <v>755</v>
      </c>
      <c r="T26" s="111" t="s">
        <v>129</v>
      </c>
      <c r="U26" s="133"/>
    </row>
    <row r="27" s="1" customFormat="1" ht="67" customHeight="1" spans="1:21">
      <c r="A27" s="35"/>
      <c r="B27" s="36"/>
      <c r="C27" s="36"/>
      <c r="D27" s="36"/>
      <c r="E27" s="36"/>
      <c r="F27" s="37"/>
      <c r="G27" s="36"/>
      <c r="H27" s="29">
        <v>376.7119</v>
      </c>
      <c r="I27" s="108"/>
      <c r="J27" s="29">
        <v>376.7119</v>
      </c>
      <c r="K27" s="29">
        <v>376.7119</v>
      </c>
      <c r="L27" s="108"/>
      <c r="M27" s="108"/>
      <c r="N27" s="108"/>
      <c r="O27" s="106" t="s">
        <v>36</v>
      </c>
      <c r="P27" s="112"/>
      <c r="Q27" s="112"/>
      <c r="R27" s="112"/>
      <c r="S27" s="112"/>
      <c r="T27" s="112"/>
      <c r="U27" s="133"/>
    </row>
    <row r="28" s="1" customFormat="1" ht="79" customHeight="1" spans="1:21">
      <c r="A28" s="22">
        <v>17</v>
      </c>
      <c r="B28" s="30" t="s">
        <v>834</v>
      </c>
      <c r="C28" s="28" t="s">
        <v>123</v>
      </c>
      <c r="D28" s="28" t="s">
        <v>819</v>
      </c>
      <c r="E28" s="28" t="s">
        <v>167</v>
      </c>
      <c r="F28" s="29" t="s">
        <v>168</v>
      </c>
      <c r="G28" s="40" t="s">
        <v>169</v>
      </c>
      <c r="H28" s="29">
        <v>200</v>
      </c>
      <c r="I28" s="108"/>
      <c r="J28" s="29">
        <v>200</v>
      </c>
      <c r="K28" s="29">
        <v>200</v>
      </c>
      <c r="L28" s="108"/>
      <c r="M28" s="108"/>
      <c r="N28" s="108"/>
      <c r="O28" s="52" t="s">
        <v>148</v>
      </c>
      <c r="P28" s="23">
        <v>2022.3</v>
      </c>
      <c r="Q28" s="23">
        <v>2022.12</v>
      </c>
      <c r="R28" s="106" t="s">
        <v>170</v>
      </c>
      <c r="S28" s="106" t="s">
        <v>755</v>
      </c>
      <c r="T28" s="106" t="s">
        <v>129</v>
      </c>
      <c r="U28" s="133"/>
    </row>
    <row r="29" s="1" customFormat="1" ht="56" customHeight="1" spans="1:21">
      <c r="A29" s="22">
        <v>18</v>
      </c>
      <c r="B29" s="30" t="s">
        <v>171</v>
      </c>
      <c r="C29" s="28" t="s">
        <v>172</v>
      </c>
      <c r="D29" s="28" t="s">
        <v>835</v>
      </c>
      <c r="E29" s="28" t="s">
        <v>167</v>
      </c>
      <c r="F29" s="29" t="s">
        <v>173</v>
      </c>
      <c r="G29" s="28" t="s">
        <v>174</v>
      </c>
      <c r="H29" s="29">
        <v>97.97</v>
      </c>
      <c r="I29" s="108"/>
      <c r="J29" s="39">
        <v>97.97</v>
      </c>
      <c r="K29" s="39">
        <v>97.97</v>
      </c>
      <c r="L29" s="108"/>
      <c r="M29" s="108"/>
      <c r="N29" s="28"/>
      <c r="O29" s="52" t="s">
        <v>148</v>
      </c>
      <c r="P29" s="23">
        <v>2022.3</v>
      </c>
      <c r="Q29" s="23">
        <v>2022.12</v>
      </c>
      <c r="R29" s="28" t="s">
        <v>175</v>
      </c>
      <c r="S29" s="28" t="s">
        <v>755</v>
      </c>
      <c r="T29" s="28" t="s">
        <v>129</v>
      </c>
      <c r="U29" s="133"/>
    </row>
    <row r="30" s="1" customFormat="1" ht="90" customHeight="1" spans="1:21">
      <c r="A30" s="41">
        <v>1</v>
      </c>
      <c r="B30" s="42" t="s">
        <v>836</v>
      </c>
      <c r="C30" s="23" t="s">
        <v>44</v>
      </c>
      <c r="D30" s="23" t="s">
        <v>76</v>
      </c>
      <c r="E30" s="23" t="s">
        <v>33</v>
      </c>
      <c r="F30" s="43" t="s">
        <v>837</v>
      </c>
      <c r="G30" s="44" t="s">
        <v>82</v>
      </c>
      <c r="H30" s="45">
        <f t="shared" ref="H30:H45" si="4">SUM(I30:J30)</f>
        <v>61.4</v>
      </c>
      <c r="I30" s="45"/>
      <c r="J30" s="113">
        <f t="shared" ref="J30:J39" si="5">SUM(K30:N30)</f>
        <v>61.4</v>
      </c>
      <c r="K30" s="113">
        <v>61.4</v>
      </c>
      <c r="L30" s="45"/>
      <c r="M30" s="45"/>
      <c r="N30" s="45"/>
      <c r="O30" s="42" t="s">
        <v>48</v>
      </c>
      <c r="P30" s="23">
        <v>2022.3</v>
      </c>
      <c r="Q30" s="23">
        <v>2022.12</v>
      </c>
      <c r="R30" s="26" t="s">
        <v>83</v>
      </c>
      <c r="S30" s="23" t="s">
        <v>33</v>
      </c>
      <c r="T30" s="23" t="s">
        <v>40</v>
      </c>
      <c r="U30" s="133"/>
    </row>
    <row r="31" s="1" customFormat="1" ht="66" customHeight="1" spans="1:21">
      <c r="A31" s="41">
        <v>2</v>
      </c>
      <c r="B31" s="42" t="s">
        <v>84</v>
      </c>
      <c r="C31" s="23" t="s">
        <v>44</v>
      </c>
      <c r="D31" s="23" t="s">
        <v>76</v>
      </c>
      <c r="E31" s="23" t="s">
        <v>33</v>
      </c>
      <c r="F31" s="43" t="s">
        <v>827</v>
      </c>
      <c r="G31" s="42" t="s">
        <v>86</v>
      </c>
      <c r="H31" s="45">
        <f t="shared" si="4"/>
        <v>73.4</v>
      </c>
      <c r="I31" s="45"/>
      <c r="J31" s="113">
        <f t="shared" si="5"/>
        <v>73.4</v>
      </c>
      <c r="K31" s="113">
        <v>73.4</v>
      </c>
      <c r="L31" s="45"/>
      <c r="M31" s="45"/>
      <c r="N31" s="45"/>
      <c r="O31" s="42" t="s">
        <v>48</v>
      </c>
      <c r="P31" s="23">
        <v>2022.3</v>
      </c>
      <c r="Q31" s="23">
        <v>2022.12</v>
      </c>
      <c r="R31" s="26" t="s">
        <v>87</v>
      </c>
      <c r="S31" s="23" t="s">
        <v>33</v>
      </c>
      <c r="T31" s="23" t="s">
        <v>40</v>
      </c>
      <c r="U31" s="133"/>
    </row>
    <row r="32" s="2" customFormat="1" ht="82" customHeight="1" spans="1:21">
      <c r="A32" s="46">
        <v>3</v>
      </c>
      <c r="B32" s="47" t="s">
        <v>838</v>
      </c>
      <c r="C32" s="48" t="s">
        <v>44</v>
      </c>
      <c r="D32" s="48" t="s">
        <v>45</v>
      </c>
      <c r="E32" s="48" t="s">
        <v>33</v>
      </c>
      <c r="F32" s="48" t="s">
        <v>71</v>
      </c>
      <c r="G32" s="47" t="s">
        <v>72</v>
      </c>
      <c r="H32" s="49">
        <f t="shared" si="4"/>
        <v>150</v>
      </c>
      <c r="I32" s="49"/>
      <c r="J32" s="114">
        <f t="shared" si="5"/>
        <v>150</v>
      </c>
      <c r="K32" s="114">
        <v>150</v>
      </c>
      <c r="L32" s="49"/>
      <c r="M32" s="49"/>
      <c r="N32" s="49"/>
      <c r="O32" s="47" t="s">
        <v>48</v>
      </c>
      <c r="P32" s="48">
        <v>2022.3</v>
      </c>
      <c r="Q32" s="48">
        <v>2022.12</v>
      </c>
      <c r="R32" s="49" t="s">
        <v>73</v>
      </c>
      <c r="S32" s="48" t="s">
        <v>33</v>
      </c>
      <c r="T32" s="48" t="s">
        <v>40</v>
      </c>
      <c r="U32" s="135"/>
    </row>
    <row r="33" s="3" customFormat="1" ht="64" customHeight="1" spans="1:21">
      <c r="A33" s="50">
        <v>4</v>
      </c>
      <c r="B33" s="51" t="s">
        <v>43</v>
      </c>
      <c r="C33" s="52" t="s">
        <v>44</v>
      </c>
      <c r="D33" s="52" t="s">
        <v>45</v>
      </c>
      <c r="E33" s="52" t="s">
        <v>33</v>
      </c>
      <c r="F33" s="52" t="s">
        <v>820</v>
      </c>
      <c r="G33" s="51" t="s">
        <v>47</v>
      </c>
      <c r="H33" s="53">
        <f t="shared" si="4"/>
        <v>40.9</v>
      </c>
      <c r="I33" s="53"/>
      <c r="J33" s="115">
        <f t="shared" si="5"/>
        <v>40.9</v>
      </c>
      <c r="K33" s="115">
        <v>40.9</v>
      </c>
      <c r="L33" s="53"/>
      <c r="M33" s="53"/>
      <c r="N33" s="53"/>
      <c r="O33" s="51" t="s">
        <v>48</v>
      </c>
      <c r="P33" s="53">
        <v>2022.4</v>
      </c>
      <c r="Q33" s="53">
        <v>2022.12</v>
      </c>
      <c r="R33" s="53" t="s">
        <v>49</v>
      </c>
      <c r="S33" s="52" t="s">
        <v>33</v>
      </c>
      <c r="T33" s="52" t="s">
        <v>40</v>
      </c>
      <c r="U33" s="136"/>
    </row>
    <row r="34" s="3" customFormat="1" ht="56" customHeight="1" spans="1:21">
      <c r="A34" s="50">
        <v>5</v>
      </c>
      <c r="B34" s="51" t="s">
        <v>50</v>
      </c>
      <c r="C34" s="52" t="s">
        <v>44</v>
      </c>
      <c r="D34" s="52" t="s">
        <v>45</v>
      </c>
      <c r="E34" s="52" t="s">
        <v>33</v>
      </c>
      <c r="F34" s="52" t="s">
        <v>820</v>
      </c>
      <c r="G34" s="51" t="s">
        <v>51</v>
      </c>
      <c r="H34" s="53">
        <f t="shared" si="4"/>
        <v>10</v>
      </c>
      <c r="I34" s="53"/>
      <c r="J34" s="115">
        <f t="shared" si="5"/>
        <v>10</v>
      </c>
      <c r="K34" s="115">
        <v>10</v>
      </c>
      <c r="L34" s="53"/>
      <c r="M34" s="53"/>
      <c r="N34" s="53"/>
      <c r="O34" s="51" t="s">
        <v>48</v>
      </c>
      <c r="P34" s="53">
        <v>2022.4</v>
      </c>
      <c r="Q34" s="53">
        <v>2022.12</v>
      </c>
      <c r="R34" s="53" t="s">
        <v>49</v>
      </c>
      <c r="S34" s="52" t="s">
        <v>33</v>
      </c>
      <c r="T34" s="52" t="s">
        <v>40</v>
      </c>
      <c r="U34" s="136"/>
    </row>
    <row r="35" s="3" customFormat="1" ht="56" customHeight="1" spans="1:20">
      <c r="A35" s="50">
        <v>6</v>
      </c>
      <c r="B35" s="51" t="s">
        <v>52</v>
      </c>
      <c r="C35" s="52" t="s">
        <v>44</v>
      </c>
      <c r="D35" s="52" t="s">
        <v>45</v>
      </c>
      <c r="E35" s="52" t="s">
        <v>53</v>
      </c>
      <c r="F35" s="52" t="s">
        <v>54</v>
      </c>
      <c r="G35" s="51" t="s">
        <v>55</v>
      </c>
      <c r="H35" s="53">
        <f t="shared" si="4"/>
        <v>300</v>
      </c>
      <c r="I35" s="53"/>
      <c r="J35" s="115">
        <f t="shared" si="5"/>
        <v>300</v>
      </c>
      <c r="K35" s="115">
        <v>300</v>
      </c>
      <c r="L35" s="53"/>
      <c r="M35" s="53"/>
      <c r="N35" s="53"/>
      <c r="O35" s="51" t="s">
        <v>48</v>
      </c>
      <c r="P35" s="53">
        <v>2022.4</v>
      </c>
      <c r="Q35" s="53">
        <v>2022.12</v>
      </c>
      <c r="R35" s="53" t="s">
        <v>56</v>
      </c>
      <c r="S35" s="52" t="s">
        <v>33</v>
      </c>
      <c r="T35" s="52" t="s">
        <v>40</v>
      </c>
    </row>
    <row r="36" s="3" customFormat="1" ht="56" customHeight="1" spans="1:20">
      <c r="A36" s="50">
        <v>7</v>
      </c>
      <c r="B36" s="51" t="s">
        <v>57</v>
      </c>
      <c r="C36" s="52" t="s">
        <v>44</v>
      </c>
      <c r="D36" s="52" t="s">
        <v>45</v>
      </c>
      <c r="E36" s="52" t="s">
        <v>33</v>
      </c>
      <c r="F36" s="52" t="s">
        <v>58</v>
      </c>
      <c r="G36" s="51" t="s">
        <v>59</v>
      </c>
      <c r="H36" s="53">
        <f t="shared" si="4"/>
        <v>30</v>
      </c>
      <c r="I36" s="53"/>
      <c r="J36" s="115">
        <f t="shared" si="5"/>
        <v>30</v>
      </c>
      <c r="K36" s="115">
        <v>30</v>
      </c>
      <c r="L36" s="53"/>
      <c r="M36" s="53"/>
      <c r="N36" s="53"/>
      <c r="O36" s="51" t="s">
        <v>48</v>
      </c>
      <c r="P36" s="53">
        <v>2022.4</v>
      </c>
      <c r="Q36" s="53">
        <v>2022.12</v>
      </c>
      <c r="R36" s="53" t="s">
        <v>60</v>
      </c>
      <c r="S36" s="52" t="s">
        <v>33</v>
      </c>
      <c r="T36" s="52" t="s">
        <v>40</v>
      </c>
    </row>
    <row r="37" s="3" customFormat="1" ht="67" customHeight="1" spans="1:20">
      <c r="A37" s="50">
        <v>8</v>
      </c>
      <c r="B37" s="51" t="s">
        <v>61</v>
      </c>
      <c r="C37" s="52" t="s">
        <v>44</v>
      </c>
      <c r="D37" s="52" t="s">
        <v>45</v>
      </c>
      <c r="E37" s="52" t="s">
        <v>62</v>
      </c>
      <c r="F37" s="52" t="s">
        <v>63</v>
      </c>
      <c r="G37" s="51" t="s">
        <v>64</v>
      </c>
      <c r="H37" s="53">
        <f t="shared" si="4"/>
        <v>65.3</v>
      </c>
      <c r="I37" s="53"/>
      <c r="J37" s="115">
        <f t="shared" si="5"/>
        <v>65.3</v>
      </c>
      <c r="K37" s="115">
        <v>65.3</v>
      </c>
      <c r="L37" s="53"/>
      <c r="M37" s="53"/>
      <c r="N37" s="53"/>
      <c r="O37" s="51" t="s">
        <v>48</v>
      </c>
      <c r="P37" s="53">
        <v>2022.4</v>
      </c>
      <c r="Q37" s="53">
        <v>2022.12</v>
      </c>
      <c r="R37" s="53" t="s">
        <v>65</v>
      </c>
      <c r="S37" s="52" t="s">
        <v>33</v>
      </c>
      <c r="T37" s="52" t="s">
        <v>40</v>
      </c>
    </row>
    <row r="38" s="3" customFormat="1" ht="56" customHeight="1" spans="1:20">
      <c r="A38" s="50">
        <v>9</v>
      </c>
      <c r="B38" s="51" t="s">
        <v>839</v>
      </c>
      <c r="C38" s="52" t="s">
        <v>44</v>
      </c>
      <c r="D38" s="52" t="s">
        <v>45</v>
      </c>
      <c r="E38" s="52" t="s">
        <v>33</v>
      </c>
      <c r="F38" s="52" t="s">
        <v>840</v>
      </c>
      <c r="G38" s="51" t="s">
        <v>68</v>
      </c>
      <c r="H38" s="53">
        <f t="shared" si="4"/>
        <v>109</v>
      </c>
      <c r="I38" s="53"/>
      <c r="J38" s="115">
        <f t="shared" si="5"/>
        <v>109</v>
      </c>
      <c r="K38" s="115">
        <v>109</v>
      </c>
      <c r="L38" s="53"/>
      <c r="M38" s="53"/>
      <c r="N38" s="53"/>
      <c r="O38" s="51" t="s">
        <v>48</v>
      </c>
      <c r="P38" s="53">
        <v>2022.4</v>
      </c>
      <c r="Q38" s="53">
        <v>2022.12</v>
      </c>
      <c r="R38" s="53" t="s">
        <v>69</v>
      </c>
      <c r="S38" s="52" t="s">
        <v>33</v>
      </c>
      <c r="T38" s="52" t="s">
        <v>40</v>
      </c>
    </row>
    <row r="39" s="1" customFormat="1" ht="53" customHeight="1" spans="1:20">
      <c r="A39" s="54">
        <v>10</v>
      </c>
      <c r="B39" s="55" t="s">
        <v>841</v>
      </c>
      <c r="C39" s="55" t="s">
        <v>44</v>
      </c>
      <c r="D39" s="55" t="s">
        <v>76</v>
      </c>
      <c r="E39" s="56" t="s">
        <v>89</v>
      </c>
      <c r="F39" s="56" t="s">
        <v>842</v>
      </c>
      <c r="G39" s="56" t="s">
        <v>843</v>
      </c>
      <c r="H39" s="45">
        <v>90</v>
      </c>
      <c r="I39" s="45"/>
      <c r="J39" s="113">
        <v>90</v>
      </c>
      <c r="K39" s="113">
        <v>90</v>
      </c>
      <c r="L39" s="45"/>
      <c r="M39" s="45"/>
      <c r="N39" s="45"/>
      <c r="O39" s="42" t="s">
        <v>48</v>
      </c>
      <c r="P39" s="56">
        <v>2022.4</v>
      </c>
      <c r="Q39" s="56">
        <v>2022.12</v>
      </c>
      <c r="R39" s="56" t="s">
        <v>92</v>
      </c>
      <c r="S39" s="56" t="s">
        <v>89</v>
      </c>
      <c r="T39" s="56" t="s">
        <v>93</v>
      </c>
    </row>
    <row r="40" s="1" customFormat="1" ht="48" customHeight="1" spans="1:20">
      <c r="A40" s="57"/>
      <c r="B40" s="58"/>
      <c r="C40" s="58"/>
      <c r="D40" s="58"/>
      <c r="E40" s="59"/>
      <c r="F40" s="59"/>
      <c r="G40" s="59"/>
      <c r="H40" s="60">
        <v>110</v>
      </c>
      <c r="I40" s="26"/>
      <c r="J40" s="116">
        <v>110</v>
      </c>
      <c r="K40" s="26"/>
      <c r="L40" s="26"/>
      <c r="M40" s="26">
        <v>110</v>
      </c>
      <c r="N40" s="26"/>
      <c r="O40" s="52" t="s">
        <v>94</v>
      </c>
      <c r="P40" s="59"/>
      <c r="Q40" s="59"/>
      <c r="R40" s="59"/>
      <c r="S40" s="59"/>
      <c r="T40" s="59"/>
    </row>
    <row r="41" s="1" customFormat="1" ht="48" customHeight="1" spans="1:20">
      <c r="A41" s="61"/>
      <c r="B41" s="62" t="s">
        <v>844</v>
      </c>
      <c r="C41" s="63"/>
      <c r="D41" s="63"/>
      <c r="E41" s="63"/>
      <c r="F41" s="63"/>
      <c r="G41" s="64"/>
      <c r="H41" s="65">
        <f>SUM(H42:H43)</f>
        <v>430</v>
      </c>
      <c r="I41" s="65">
        <f t="shared" ref="I41:N41" si="6">SUM(I42:I43)</f>
        <v>0</v>
      </c>
      <c r="J41" s="65">
        <f t="shared" si="6"/>
        <v>430</v>
      </c>
      <c r="K41" s="65">
        <f t="shared" si="6"/>
        <v>430</v>
      </c>
      <c r="L41" s="65">
        <f t="shared" si="6"/>
        <v>0</v>
      </c>
      <c r="M41" s="65">
        <f t="shared" si="6"/>
        <v>0</v>
      </c>
      <c r="N41" s="65">
        <f t="shared" si="6"/>
        <v>0</v>
      </c>
      <c r="O41" s="117"/>
      <c r="P41" s="118"/>
      <c r="Q41" s="118"/>
      <c r="R41" s="137"/>
      <c r="S41" s="137"/>
      <c r="T41" s="137"/>
    </row>
    <row r="42" s="1" customFormat="1" ht="59" customHeight="1" spans="1:20">
      <c r="A42" s="41">
        <v>11</v>
      </c>
      <c r="B42" s="55" t="s">
        <v>177</v>
      </c>
      <c r="C42" s="56" t="s">
        <v>44</v>
      </c>
      <c r="D42" s="56" t="s">
        <v>32</v>
      </c>
      <c r="E42" s="56" t="s">
        <v>33</v>
      </c>
      <c r="F42" s="66" t="s">
        <v>178</v>
      </c>
      <c r="G42" s="55" t="s">
        <v>179</v>
      </c>
      <c r="H42" s="45">
        <f>SUM(I42:J42)</f>
        <v>190</v>
      </c>
      <c r="I42" s="45"/>
      <c r="J42" s="113">
        <f>SUM(K42:N42)</f>
        <v>190</v>
      </c>
      <c r="K42" s="113">
        <v>190</v>
      </c>
      <c r="L42" s="45"/>
      <c r="M42" s="45"/>
      <c r="N42" s="45"/>
      <c r="O42" s="42" t="s">
        <v>48</v>
      </c>
      <c r="P42" s="119">
        <v>2022.4</v>
      </c>
      <c r="Q42" s="138">
        <v>2022.12</v>
      </c>
      <c r="R42" s="43" t="s">
        <v>180</v>
      </c>
      <c r="S42" s="23" t="s">
        <v>33</v>
      </c>
      <c r="T42" s="23" t="s">
        <v>40</v>
      </c>
    </row>
    <row r="43" s="1" customFormat="1" ht="57" customHeight="1" spans="1:20">
      <c r="A43" s="41"/>
      <c r="B43" s="58"/>
      <c r="C43" s="59"/>
      <c r="D43" s="59"/>
      <c r="E43" s="59"/>
      <c r="F43" s="67"/>
      <c r="G43" s="58"/>
      <c r="H43" s="60">
        <f>SUM(I43:J43)</f>
        <v>240</v>
      </c>
      <c r="I43" s="26"/>
      <c r="J43" s="116">
        <v>240</v>
      </c>
      <c r="K43" s="26">
        <v>240</v>
      </c>
      <c r="L43" s="26"/>
      <c r="M43" s="26"/>
      <c r="N43" s="26"/>
      <c r="O43" s="51" t="s">
        <v>181</v>
      </c>
      <c r="P43" s="120"/>
      <c r="Q43" s="139"/>
      <c r="R43" s="43" t="s">
        <v>182</v>
      </c>
      <c r="S43" s="42" t="s">
        <v>33</v>
      </c>
      <c r="T43" s="42" t="s">
        <v>40</v>
      </c>
    </row>
    <row r="44" s="1" customFormat="1" ht="51" customHeight="1" spans="1:20">
      <c r="A44" s="68"/>
      <c r="B44" s="69" t="s">
        <v>183</v>
      </c>
      <c r="C44" s="69"/>
      <c r="D44" s="69"/>
      <c r="E44" s="69"/>
      <c r="F44" s="69"/>
      <c r="G44" s="70"/>
      <c r="H44" s="71">
        <f>H45+H158+H166+H217</f>
        <v>144322.6677</v>
      </c>
      <c r="I44" s="71">
        <f t="shared" ref="I44:N44" si="7">I45+I158+I166+I217</f>
        <v>110840.42</v>
      </c>
      <c r="J44" s="71">
        <f t="shared" si="7"/>
        <v>33482.2481</v>
      </c>
      <c r="K44" s="71">
        <f t="shared" si="7"/>
        <v>23627.4581</v>
      </c>
      <c r="L44" s="71">
        <f t="shared" si="7"/>
        <v>4686.79</v>
      </c>
      <c r="M44" s="71">
        <f t="shared" si="7"/>
        <v>4788</v>
      </c>
      <c r="N44" s="71">
        <f t="shared" si="7"/>
        <v>380</v>
      </c>
      <c r="O44" s="121"/>
      <c r="P44" s="122"/>
      <c r="Q44" s="140"/>
      <c r="R44" s="141"/>
      <c r="S44" s="121"/>
      <c r="T44" s="68"/>
    </row>
    <row r="45" s="1" customFormat="1" ht="56" customHeight="1" spans="1:20">
      <c r="A45" s="72"/>
      <c r="B45" s="73" t="s">
        <v>184</v>
      </c>
      <c r="C45" s="73"/>
      <c r="D45" s="73"/>
      <c r="E45" s="73"/>
      <c r="F45" s="73"/>
      <c r="G45" s="74"/>
      <c r="H45" s="75">
        <f>H46+H87+H99+H105+H107+H112</f>
        <v>134339.1977</v>
      </c>
      <c r="I45" s="75">
        <f t="shared" ref="I45:N45" si="8">I46+I87+I99+I105+I107+I112</f>
        <v>110840.42</v>
      </c>
      <c r="J45" s="75">
        <f t="shared" si="8"/>
        <v>23498.7781</v>
      </c>
      <c r="K45" s="75">
        <f t="shared" si="8"/>
        <v>17973.3881</v>
      </c>
      <c r="L45" s="75">
        <f t="shared" si="8"/>
        <v>1155.39</v>
      </c>
      <c r="M45" s="75">
        <f t="shared" si="8"/>
        <v>3990</v>
      </c>
      <c r="N45" s="75">
        <f t="shared" si="8"/>
        <v>380</v>
      </c>
      <c r="O45" s="123"/>
      <c r="P45" s="124"/>
      <c r="Q45" s="142"/>
      <c r="R45" s="143"/>
      <c r="S45" s="123"/>
      <c r="T45" s="123"/>
    </row>
    <row r="46" s="1" customFormat="1" ht="46" customHeight="1" spans="1:20">
      <c r="A46" s="76"/>
      <c r="B46" s="77" t="s">
        <v>185</v>
      </c>
      <c r="C46" s="77"/>
      <c r="D46" s="77"/>
      <c r="E46" s="77"/>
      <c r="F46" s="77"/>
      <c r="G46" s="78"/>
      <c r="H46" s="79">
        <f>SUM(H47:H86)</f>
        <v>9953.8781</v>
      </c>
      <c r="I46" s="79">
        <f t="shared" ref="I46:N46" si="9">SUM(I47:I86)</f>
        <v>0</v>
      </c>
      <c r="J46" s="79">
        <f t="shared" si="9"/>
        <v>9953.8781</v>
      </c>
      <c r="K46" s="79">
        <f t="shared" si="9"/>
        <v>8877.8781</v>
      </c>
      <c r="L46" s="79">
        <f t="shared" si="9"/>
        <v>741</v>
      </c>
      <c r="M46" s="79">
        <f t="shared" si="9"/>
        <v>335</v>
      </c>
      <c r="N46" s="79">
        <f t="shared" si="9"/>
        <v>0</v>
      </c>
      <c r="O46" s="125"/>
      <c r="P46" s="126"/>
      <c r="Q46" s="144"/>
      <c r="R46" s="145"/>
      <c r="S46" s="125"/>
      <c r="T46" s="125"/>
    </row>
    <row r="47" s="3" customFormat="1" ht="73" customHeight="1" spans="1:20">
      <c r="A47" s="50">
        <v>12</v>
      </c>
      <c r="B47" s="51" t="s">
        <v>186</v>
      </c>
      <c r="C47" s="51" t="s">
        <v>187</v>
      </c>
      <c r="D47" s="51" t="s">
        <v>45</v>
      </c>
      <c r="E47" s="51" t="s">
        <v>189</v>
      </c>
      <c r="F47" s="80" t="s">
        <v>190</v>
      </c>
      <c r="G47" s="80" t="s">
        <v>191</v>
      </c>
      <c r="H47" s="53">
        <f>SUM(I47:J47)</f>
        <v>120</v>
      </c>
      <c r="I47" s="115"/>
      <c r="J47" s="115">
        <v>120</v>
      </c>
      <c r="K47" s="115"/>
      <c r="L47" s="115">
        <v>120</v>
      </c>
      <c r="M47" s="115"/>
      <c r="N47" s="115"/>
      <c r="O47" s="52" t="s">
        <v>192</v>
      </c>
      <c r="P47" s="51">
        <v>2022.3</v>
      </c>
      <c r="Q47" s="51">
        <v>2022.12</v>
      </c>
      <c r="R47" s="80" t="s">
        <v>845</v>
      </c>
      <c r="S47" s="146" t="s">
        <v>189</v>
      </c>
      <c r="T47" s="51" t="s">
        <v>194</v>
      </c>
    </row>
    <row r="48" s="3" customFormat="1" ht="47" customHeight="1" spans="1:20">
      <c r="A48" s="50">
        <v>13</v>
      </c>
      <c r="B48" s="51" t="s">
        <v>186</v>
      </c>
      <c r="C48" s="51" t="s">
        <v>187</v>
      </c>
      <c r="D48" s="51" t="s">
        <v>45</v>
      </c>
      <c r="E48" s="51" t="s">
        <v>189</v>
      </c>
      <c r="F48" s="81"/>
      <c r="G48" s="81"/>
      <c r="H48" s="53">
        <f>SUM(I48:J48)</f>
        <v>9</v>
      </c>
      <c r="I48" s="115"/>
      <c r="J48" s="115">
        <f t="shared" ref="J48:J54" si="10">SUM(K48:N48)</f>
        <v>9</v>
      </c>
      <c r="K48" s="115"/>
      <c r="L48" s="115"/>
      <c r="M48" s="115">
        <v>9</v>
      </c>
      <c r="N48" s="115"/>
      <c r="O48" s="52" t="s">
        <v>195</v>
      </c>
      <c r="P48" s="51">
        <v>2022.3</v>
      </c>
      <c r="Q48" s="51">
        <v>2022.12</v>
      </c>
      <c r="R48" s="81"/>
      <c r="S48" s="146" t="s">
        <v>189</v>
      </c>
      <c r="T48" s="51" t="s">
        <v>194</v>
      </c>
    </row>
    <row r="49" s="3" customFormat="1" ht="84" customHeight="1" spans="1:20">
      <c r="A49" s="50">
        <v>14</v>
      </c>
      <c r="B49" s="51" t="s">
        <v>186</v>
      </c>
      <c r="C49" s="51" t="s">
        <v>187</v>
      </c>
      <c r="D49" s="82" t="s">
        <v>45</v>
      </c>
      <c r="E49" s="51" t="s">
        <v>189</v>
      </c>
      <c r="F49" s="51" t="s">
        <v>196</v>
      </c>
      <c r="G49" s="51" t="s">
        <v>197</v>
      </c>
      <c r="H49" s="53">
        <f>SUM(I49:J49)</f>
        <v>45</v>
      </c>
      <c r="I49" s="94"/>
      <c r="J49" s="94">
        <f t="shared" si="10"/>
        <v>45</v>
      </c>
      <c r="K49" s="94"/>
      <c r="L49" s="94"/>
      <c r="M49" s="94">
        <v>45</v>
      </c>
      <c r="N49" s="94"/>
      <c r="O49" s="51" t="s">
        <v>198</v>
      </c>
      <c r="P49" s="82">
        <v>2022.11</v>
      </c>
      <c r="Q49" s="82">
        <v>2023.11</v>
      </c>
      <c r="R49" s="51" t="s">
        <v>845</v>
      </c>
      <c r="S49" s="51" t="s">
        <v>189</v>
      </c>
      <c r="T49" s="82" t="s">
        <v>194</v>
      </c>
    </row>
    <row r="50" s="3" customFormat="1" ht="65" customHeight="1" spans="1:20">
      <c r="A50" s="50">
        <v>15</v>
      </c>
      <c r="B50" s="51" t="s">
        <v>186</v>
      </c>
      <c r="C50" s="51" t="s">
        <v>187</v>
      </c>
      <c r="D50" s="82" t="s">
        <v>45</v>
      </c>
      <c r="E50" s="51" t="s">
        <v>189</v>
      </c>
      <c r="F50" s="51" t="s">
        <v>199</v>
      </c>
      <c r="G50" s="51" t="s">
        <v>197</v>
      </c>
      <c r="H50" s="53">
        <f>SUM(I50:J50)</f>
        <v>673</v>
      </c>
      <c r="I50" s="94"/>
      <c r="J50" s="94">
        <f t="shared" si="10"/>
        <v>673</v>
      </c>
      <c r="K50" s="94">
        <v>217</v>
      </c>
      <c r="L50" s="94">
        <v>456</v>
      </c>
      <c r="M50" s="94"/>
      <c r="N50" s="94"/>
      <c r="O50" s="51" t="s">
        <v>200</v>
      </c>
      <c r="P50" s="82">
        <v>2021.11</v>
      </c>
      <c r="Q50" s="51">
        <v>2022.12</v>
      </c>
      <c r="R50" s="51" t="s">
        <v>845</v>
      </c>
      <c r="S50" s="51" t="s">
        <v>189</v>
      </c>
      <c r="T50" s="82" t="s">
        <v>194</v>
      </c>
    </row>
    <row r="51" s="3" customFormat="1" ht="49" customHeight="1" spans="1:20">
      <c r="A51" s="83">
        <v>35</v>
      </c>
      <c r="B51" s="84" t="s">
        <v>201</v>
      </c>
      <c r="C51" s="84" t="s">
        <v>187</v>
      </c>
      <c r="D51" s="84" t="s">
        <v>188</v>
      </c>
      <c r="E51" s="51" t="s">
        <v>202</v>
      </c>
      <c r="F51" s="51" t="s">
        <v>203</v>
      </c>
      <c r="G51" s="51" t="s">
        <v>204</v>
      </c>
      <c r="H51" s="84">
        <v>1261.2739</v>
      </c>
      <c r="I51" s="84"/>
      <c r="J51" s="84">
        <f t="shared" si="10"/>
        <v>1261.2739</v>
      </c>
      <c r="K51" s="84">
        <v>1261.2739</v>
      </c>
      <c r="L51" s="95"/>
      <c r="M51" s="95"/>
      <c r="N51" s="95"/>
      <c r="O51" s="95" t="s">
        <v>205</v>
      </c>
      <c r="P51" s="95">
        <v>2022.3</v>
      </c>
      <c r="Q51" s="95">
        <v>2022.12</v>
      </c>
      <c r="R51" s="51" t="s">
        <v>206</v>
      </c>
      <c r="S51" s="95" t="s">
        <v>202</v>
      </c>
      <c r="T51" s="95" t="s">
        <v>194</v>
      </c>
    </row>
    <row r="52" s="3" customFormat="1" ht="66" customHeight="1" spans="1:20">
      <c r="A52" s="50">
        <v>16</v>
      </c>
      <c r="B52" s="51" t="s">
        <v>207</v>
      </c>
      <c r="C52" s="82" t="s">
        <v>44</v>
      </c>
      <c r="D52" s="82" t="s">
        <v>45</v>
      </c>
      <c r="E52" s="51" t="s">
        <v>189</v>
      </c>
      <c r="F52" s="82" t="s">
        <v>846</v>
      </c>
      <c r="G52" s="51" t="s">
        <v>209</v>
      </c>
      <c r="H52" s="53">
        <f>SUM(I52:J52)</f>
        <v>20</v>
      </c>
      <c r="I52" s="94"/>
      <c r="J52" s="94">
        <f t="shared" si="10"/>
        <v>20</v>
      </c>
      <c r="K52" s="94"/>
      <c r="L52" s="94"/>
      <c r="M52" s="94">
        <v>20</v>
      </c>
      <c r="N52" s="94"/>
      <c r="O52" s="51" t="s">
        <v>198</v>
      </c>
      <c r="P52" s="82">
        <v>2022.1</v>
      </c>
      <c r="Q52" s="82">
        <v>2022.12</v>
      </c>
      <c r="R52" s="51" t="s">
        <v>210</v>
      </c>
      <c r="S52" s="51" t="s">
        <v>189</v>
      </c>
      <c r="T52" s="82" t="s">
        <v>194</v>
      </c>
    </row>
    <row r="53" s="3" customFormat="1" ht="54" customHeight="1" spans="1:20">
      <c r="A53" s="50">
        <v>17</v>
      </c>
      <c r="B53" s="51" t="s">
        <v>211</v>
      </c>
      <c r="C53" s="52" t="s">
        <v>44</v>
      </c>
      <c r="D53" s="51" t="s">
        <v>45</v>
      </c>
      <c r="E53" s="51" t="s">
        <v>189</v>
      </c>
      <c r="F53" s="51" t="s">
        <v>212</v>
      </c>
      <c r="G53" s="51" t="s">
        <v>213</v>
      </c>
      <c r="H53" s="53">
        <f>SUM(I53:J53)</f>
        <v>20</v>
      </c>
      <c r="I53" s="115"/>
      <c r="J53" s="115">
        <f t="shared" si="10"/>
        <v>20</v>
      </c>
      <c r="K53" s="115"/>
      <c r="L53" s="115">
        <v>20</v>
      </c>
      <c r="M53" s="115"/>
      <c r="N53" s="115"/>
      <c r="O53" s="51" t="s">
        <v>214</v>
      </c>
      <c r="P53" s="82">
        <v>2022.4</v>
      </c>
      <c r="Q53" s="51">
        <v>2022.12</v>
      </c>
      <c r="R53" s="97" t="s">
        <v>215</v>
      </c>
      <c r="S53" s="146" t="s">
        <v>189</v>
      </c>
      <c r="T53" s="51" t="s">
        <v>194</v>
      </c>
    </row>
    <row r="54" s="3" customFormat="1" ht="84" customHeight="1" spans="1:20">
      <c r="A54" s="85">
        <v>18</v>
      </c>
      <c r="B54" s="80" t="s">
        <v>216</v>
      </c>
      <c r="C54" s="86" t="s">
        <v>44</v>
      </c>
      <c r="D54" s="86" t="s">
        <v>45</v>
      </c>
      <c r="E54" s="80" t="s">
        <v>189</v>
      </c>
      <c r="F54" s="86" t="s">
        <v>178</v>
      </c>
      <c r="G54" s="87" t="s">
        <v>217</v>
      </c>
      <c r="H54" s="88">
        <v>195</v>
      </c>
      <c r="I54" s="88"/>
      <c r="J54" s="94">
        <f t="shared" si="10"/>
        <v>180</v>
      </c>
      <c r="K54" s="94">
        <v>180</v>
      </c>
      <c r="L54" s="94"/>
      <c r="M54" s="94"/>
      <c r="N54" s="94"/>
      <c r="O54" s="51" t="s">
        <v>218</v>
      </c>
      <c r="P54" s="86">
        <v>2022.8</v>
      </c>
      <c r="Q54" s="86">
        <v>2022.12</v>
      </c>
      <c r="R54" s="80" t="s">
        <v>219</v>
      </c>
      <c r="S54" s="80" t="s">
        <v>189</v>
      </c>
      <c r="T54" s="86" t="s">
        <v>194</v>
      </c>
    </row>
    <row r="55" s="3" customFormat="1" ht="52" customHeight="1" spans="1:20">
      <c r="A55" s="89"/>
      <c r="B55" s="81"/>
      <c r="C55" s="90"/>
      <c r="D55" s="90"/>
      <c r="E55" s="81"/>
      <c r="F55" s="90"/>
      <c r="G55" s="91"/>
      <c r="H55" s="92"/>
      <c r="I55" s="92"/>
      <c r="J55" s="94">
        <v>15</v>
      </c>
      <c r="K55" s="94"/>
      <c r="L55" s="94"/>
      <c r="M55" s="94">
        <v>15</v>
      </c>
      <c r="N55" s="94"/>
      <c r="O55" s="51" t="s">
        <v>198</v>
      </c>
      <c r="P55" s="90"/>
      <c r="Q55" s="90"/>
      <c r="R55" s="81"/>
      <c r="S55" s="81"/>
      <c r="T55" s="90"/>
    </row>
    <row r="56" s="3" customFormat="1" ht="60" customHeight="1" spans="1:21">
      <c r="A56" s="93">
        <v>19</v>
      </c>
      <c r="B56" s="51" t="s">
        <v>220</v>
      </c>
      <c r="C56" s="82" t="s">
        <v>44</v>
      </c>
      <c r="D56" s="82" t="s">
        <v>45</v>
      </c>
      <c r="E56" s="51" t="s">
        <v>189</v>
      </c>
      <c r="F56" s="51" t="s">
        <v>221</v>
      </c>
      <c r="G56" s="51" t="s">
        <v>222</v>
      </c>
      <c r="H56" s="94">
        <f>SUM(I56:J56)</f>
        <v>50</v>
      </c>
      <c r="I56" s="94"/>
      <c r="J56" s="94">
        <f>SUM(K56:N56)</f>
        <v>50</v>
      </c>
      <c r="K56" s="94"/>
      <c r="L56" s="94">
        <v>50</v>
      </c>
      <c r="M56" s="94"/>
      <c r="N56" s="94"/>
      <c r="O56" s="51" t="s">
        <v>223</v>
      </c>
      <c r="P56" s="82">
        <v>2022.4</v>
      </c>
      <c r="Q56" s="51">
        <v>2022.12</v>
      </c>
      <c r="R56" s="97" t="s">
        <v>224</v>
      </c>
      <c r="S56" s="51" t="s">
        <v>189</v>
      </c>
      <c r="T56" s="82" t="s">
        <v>194</v>
      </c>
      <c r="U56" s="136"/>
    </row>
    <row r="57" s="3" customFormat="1" ht="52" customHeight="1" spans="1:21">
      <c r="A57" s="83">
        <v>20</v>
      </c>
      <c r="B57" s="95" t="s">
        <v>847</v>
      </c>
      <c r="C57" s="95" t="s">
        <v>31</v>
      </c>
      <c r="D57" s="95" t="s">
        <v>188</v>
      </c>
      <c r="E57" s="95" t="s">
        <v>202</v>
      </c>
      <c r="F57" s="51" t="s">
        <v>226</v>
      </c>
      <c r="G57" s="51" t="s">
        <v>227</v>
      </c>
      <c r="H57" s="84">
        <v>24</v>
      </c>
      <c r="I57" s="95"/>
      <c r="J57" s="95">
        <v>24</v>
      </c>
      <c r="K57" s="95">
        <v>24</v>
      </c>
      <c r="L57" s="95"/>
      <c r="M57" s="95"/>
      <c r="N57" s="95"/>
      <c r="O57" s="95" t="s">
        <v>36</v>
      </c>
      <c r="P57" s="95">
        <v>2021.4</v>
      </c>
      <c r="Q57" s="95" t="s">
        <v>228</v>
      </c>
      <c r="R57" s="51" t="s">
        <v>229</v>
      </c>
      <c r="S57" s="95" t="s">
        <v>202</v>
      </c>
      <c r="T57" s="95" t="s">
        <v>194</v>
      </c>
      <c r="U57" s="136"/>
    </row>
    <row r="58" s="3" customFormat="1" ht="51" customHeight="1" spans="1:21">
      <c r="A58" s="83">
        <v>21</v>
      </c>
      <c r="B58" s="95" t="s">
        <v>230</v>
      </c>
      <c r="C58" s="95" t="s">
        <v>31</v>
      </c>
      <c r="D58" s="95" t="s">
        <v>188</v>
      </c>
      <c r="E58" s="51" t="s">
        <v>202</v>
      </c>
      <c r="F58" s="51" t="s">
        <v>231</v>
      </c>
      <c r="G58" s="51" t="s">
        <v>232</v>
      </c>
      <c r="H58" s="84">
        <v>30</v>
      </c>
      <c r="I58" s="95"/>
      <c r="J58" s="95">
        <v>30</v>
      </c>
      <c r="K58" s="95">
        <v>30</v>
      </c>
      <c r="L58" s="95"/>
      <c r="M58" s="95"/>
      <c r="N58" s="95"/>
      <c r="O58" s="95" t="s">
        <v>36</v>
      </c>
      <c r="P58" s="95">
        <v>2021.6</v>
      </c>
      <c r="Q58" s="95" t="s">
        <v>228</v>
      </c>
      <c r="R58" s="51" t="s">
        <v>233</v>
      </c>
      <c r="S58" s="95" t="s">
        <v>202</v>
      </c>
      <c r="T58" s="95" t="s">
        <v>194</v>
      </c>
      <c r="U58" s="136"/>
    </row>
    <row r="59" s="3" customFormat="1" ht="93" customHeight="1" spans="1:21">
      <c r="A59" s="96">
        <v>22</v>
      </c>
      <c r="B59" s="95" t="s">
        <v>848</v>
      </c>
      <c r="C59" s="95" t="s">
        <v>31</v>
      </c>
      <c r="D59" s="95" t="s">
        <v>188</v>
      </c>
      <c r="E59" s="95" t="s">
        <v>202</v>
      </c>
      <c r="F59" s="95" t="s">
        <v>235</v>
      </c>
      <c r="G59" s="97" t="s">
        <v>236</v>
      </c>
      <c r="H59" s="84">
        <v>1179.1915</v>
      </c>
      <c r="I59" s="95"/>
      <c r="J59" s="95">
        <v>1179.1915</v>
      </c>
      <c r="K59" s="95">
        <v>1179.1915</v>
      </c>
      <c r="L59" s="95"/>
      <c r="M59" s="95"/>
      <c r="N59" s="95"/>
      <c r="O59" s="95" t="s">
        <v>36</v>
      </c>
      <c r="P59" s="95">
        <v>2021.6</v>
      </c>
      <c r="Q59" s="95" t="s">
        <v>228</v>
      </c>
      <c r="R59" s="51" t="s">
        <v>237</v>
      </c>
      <c r="S59" s="95" t="s">
        <v>202</v>
      </c>
      <c r="T59" s="95" t="s">
        <v>194</v>
      </c>
      <c r="U59" s="136"/>
    </row>
    <row r="60" s="4" customFormat="1" ht="131" customHeight="1" spans="1:21">
      <c r="A60" s="83">
        <v>23</v>
      </c>
      <c r="B60" s="95" t="s">
        <v>238</v>
      </c>
      <c r="C60" s="95" t="s">
        <v>31</v>
      </c>
      <c r="D60" s="95" t="s">
        <v>188</v>
      </c>
      <c r="E60" s="95" t="s">
        <v>202</v>
      </c>
      <c r="F60" s="51" t="s">
        <v>239</v>
      </c>
      <c r="G60" s="51" t="s">
        <v>240</v>
      </c>
      <c r="H60" s="84">
        <v>300</v>
      </c>
      <c r="I60" s="95"/>
      <c r="J60" s="95">
        <v>300</v>
      </c>
      <c r="K60" s="95">
        <v>300</v>
      </c>
      <c r="L60" s="95"/>
      <c r="M60" s="95"/>
      <c r="N60" s="95"/>
      <c r="O60" s="95" t="s">
        <v>36</v>
      </c>
      <c r="P60" s="95">
        <v>2021.3</v>
      </c>
      <c r="Q60" s="95" t="s">
        <v>228</v>
      </c>
      <c r="R60" s="51" t="s">
        <v>241</v>
      </c>
      <c r="S60" s="95" t="s">
        <v>202</v>
      </c>
      <c r="T60" s="95" t="s">
        <v>194</v>
      </c>
      <c r="U60" s="147"/>
    </row>
    <row r="61" s="4" customFormat="1" ht="200" customHeight="1" spans="1:21">
      <c r="A61" s="96">
        <v>24</v>
      </c>
      <c r="B61" s="95" t="s">
        <v>242</v>
      </c>
      <c r="C61" s="95" t="s">
        <v>31</v>
      </c>
      <c r="D61" s="95" t="s">
        <v>188</v>
      </c>
      <c r="E61" s="95" t="s">
        <v>202</v>
      </c>
      <c r="F61" s="95" t="s">
        <v>243</v>
      </c>
      <c r="G61" s="97" t="s">
        <v>244</v>
      </c>
      <c r="H61" s="84">
        <v>67</v>
      </c>
      <c r="I61" s="95"/>
      <c r="J61" s="95">
        <v>67</v>
      </c>
      <c r="K61" s="95">
        <v>67</v>
      </c>
      <c r="L61" s="95"/>
      <c r="M61" s="95"/>
      <c r="N61" s="95"/>
      <c r="O61" s="95" t="s">
        <v>36</v>
      </c>
      <c r="P61" s="95">
        <v>2021.6</v>
      </c>
      <c r="Q61" s="95">
        <v>2022.12</v>
      </c>
      <c r="R61" s="51" t="s">
        <v>245</v>
      </c>
      <c r="S61" s="95" t="s">
        <v>202</v>
      </c>
      <c r="T61" s="95" t="s">
        <v>194</v>
      </c>
      <c r="U61" s="147"/>
    </row>
    <row r="62" s="4" customFormat="1" ht="81" customHeight="1" spans="1:21">
      <c r="A62" s="83">
        <v>25</v>
      </c>
      <c r="B62" s="95" t="s">
        <v>246</v>
      </c>
      <c r="C62" s="95" t="s">
        <v>31</v>
      </c>
      <c r="D62" s="95" t="s">
        <v>188</v>
      </c>
      <c r="E62" s="95" t="s">
        <v>202</v>
      </c>
      <c r="F62" s="95" t="s">
        <v>247</v>
      </c>
      <c r="G62" s="97" t="s">
        <v>248</v>
      </c>
      <c r="H62" s="84">
        <v>200</v>
      </c>
      <c r="I62" s="95"/>
      <c r="J62" s="95">
        <v>200</v>
      </c>
      <c r="K62" s="95">
        <v>200</v>
      </c>
      <c r="L62" s="95"/>
      <c r="M62" s="95"/>
      <c r="N62" s="95"/>
      <c r="O62" s="95" t="s">
        <v>36</v>
      </c>
      <c r="P62" s="95">
        <v>20216</v>
      </c>
      <c r="Q62" s="95" t="s">
        <v>249</v>
      </c>
      <c r="R62" s="51" t="s">
        <v>250</v>
      </c>
      <c r="S62" s="95" t="s">
        <v>202</v>
      </c>
      <c r="T62" s="95" t="s">
        <v>194</v>
      </c>
      <c r="U62" s="147"/>
    </row>
    <row r="63" s="4" customFormat="1" ht="80" customHeight="1" spans="1:21">
      <c r="A63" s="83">
        <v>26</v>
      </c>
      <c r="B63" s="51" t="s">
        <v>849</v>
      </c>
      <c r="C63" s="95" t="s">
        <v>31</v>
      </c>
      <c r="D63" s="95" t="s">
        <v>188</v>
      </c>
      <c r="E63" s="95" t="s">
        <v>202</v>
      </c>
      <c r="F63" s="51" t="s">
        <v>252</v>
      </c>
      <c r="G63" s="97" t="s">
        <v>253</v>
      </c>
      <c r="H63" s="84">
        <v>12</v>
      </c>
      <c r="I63" s="95"/>
      <c r="J63" s="95">
        <v>12</v>
      </c>
      <c r="K63" s="95">
        <v>12</v>
      </c>
      <c r="L63" s="95"/>
      <c r="M63" s="95"/>
      <c r="N63" s="95"/>
      <c r="O63" s="95" t="s">
        <v>36</v>
      </c>
      <c r="P63" s="95">
        <v>2022.1</v>
      </c>
      <c r="Q63" s="95" t="s">
        <v>228</v>
      </c>
      <c r="R63" s="51" t="s">
        <v>254</v>
      </c>
      <c r="S63" s="95" t="s">
        <v>202</v>
      </c>
      <c r="T63" s="95" t="s">
        <v>194</v>
      </c>
      <c r="U63" s="147"/>
    </row>
    <row r="64" s="4" customFormat="1" ht="69" customHeight="1" spans="1:21">
      <c r="A64" s="96">
        <v>27</v>
      </c>
      <c r="B64" s="95" t="s">
        <v>255</v>
      </c>
      <c r="C64" s="95" t="s">
        <v>31</v>
      </c>
      <c r="D64" s="95" t="s">
        <v>188</v>
      </c>
      <c r="E64" s="95" t="s">
        <v>202</v>
      </c>
      <c r="F64" s="95" t="s">
        <v>256</v>
      </c>
      <c r="G64" s="95" t="s">
        <v>257</v>
      </c>
      <c r="H64" s="84">
        <v>1300.5466</v>
      </c>
      <c r="I64" s="95"/>
      <c r="J64" s="95">
        <v>1300.5466</v>
      </c>
      <c r="K64" s="95">
        <v>1300.5466</v>
      </c>
      <c r="L64" s="95"/>
      <c r="M64" s="95"/>
      <c r="N64" s="95"/>
      <c r="O64" s="95" t="s">
        <v>36</v>
      </c>
      <c r="P64" s="95">
        <v>2021.3</v>
      </c>
      <c r="Q64" s="95" t="s">
        <v>228</v>
      </c>
      <c r="R64" s="95" t="s">
        <v>258</v>
      </c>
      <c r="S64" s="95" t="s">
        <v>202</v>
      </c>
      <c r="T64" s="95" t="s">
        <v>194</v>
      </c>
      <c r="U64" s="147"/>
    </row>
    <row r="65" s="4" customFormat="1" ht="66" customHeight="1" spans="1:21">
      <c r="A65" s="83">
        <v>28</v>
      </c>
      <c r="B65" s="148" t="s">
        <v>259</v>
      </c>
      <c r="C65" s="51" t="s">
        <v>260</v>
      </c>
      <c r="D65" s="95" t="s">
        <v>188</v>
      </c>
      <c r="E65" s="95" t="s">
        <v>202</v>
      </c>
      <c r="F65" s="51" t="s">
        <v>261</v>
      </c>
      <c r="G65" s="51" t="s">
        <v>262</v>
      </c>
      <c r="H65" s="84">
        <v>82.84</v>
      </c>
      <c r="I65" s="95"/>
      <c r="J65" s="95">
        <v>82.84</v>
      </c>
      <c r="K65" s="95">
        <v>82.84</v>
      </c>
      <c r="L65" s="95"/>
      <c r="M65" s="95"/>
      <c r="N65" s="95"/>
      <c r="O65" s="95" t="s">
        <v>36</v>
      </c>
      <c r="P65" s="95">
        <v>2021.3</v>
      </c>
      <c r="Q65" s="95" t="s">
        <v>228</v>
      </c>
      <c r="R65" s="51" t="s">
        <v>263</v>
      </c>
      <c r="S65" s="95" t="s">
        <v>202</v>
      </c>
      <c r="T65" s="95" t="s">
        <v>194</v>
      </c>
      <c r="U65" s="147"/>
    </row>
    <row r="66" s="4" customFormat="1" ht="107" customHeight="1" spans="1:21">
      <c r="A66" s="96">
        <v>29</v>
      </c>
      <c r="B66" s="95" t="s">
        <v>264</v>
      </c>
      <c r="C66" s="95" t="s">
        <v>31</v>
      </c>
      <c r="D66" s="95" t="s">
        <v>188</v>
      </c>
      <c r="E66" s="51" t="s">
        <v>202</v>
      </c>
      <c r="F66" s="51" t="s">
        <v>265</v>
      </c>
      <c r="G66" s="51" t="s">
        <v>266</v>
      </c>
      <c r="H66" s="84">
        <v>30</v>
      </c>
      <c r="I66" s="95"/>
      <c r="J66" s="95">
        <v>30</v>
      </c>
      <c r="K66" s="95">
        <v>30</v>
      </c>
      <c r="L66" s="95"/>
      <c r="M66" s="95"/>
      <c r="N66" s="95"/>
      <c r="O66" s="95" t="s">
        <v>36</v>
      </c>
      <c r="P66" s="95">
        <v>2021.3</v>
      </c>
      <c r="Q66" s="95" t="s">
        <v>228</v>
      </c>
      <c r="R66" s="51" t="s">
        <v>267</v>
      </c>
      <c r="S66" s="95" t="s">
        <v>202</v>
      </c>
      <c r="T66" s="95" t="s">
        <v>194</v>
      </c>
      <c r="U66" s="147"/>
    </row>
    <row r="67" s="4" customFormat="1" ht="88" customHeight="1" spans="1:21">
      <c r="A67" s="83">
        <v>30</v>
      </c>
      <c r="B67" s="84" t="s">
        <v>850</v>
      </c>
      <c r="C67" s="84" t="s">
        <v>44</v>
      </c>
      <c r="D67" s="84" t="s">
        <v>188</v>
      </c>
      <c r="E67" s="51" t="s">
        <v>202</v>
      </c>
      <c r="F67" s="51" t="s">
        <v>269</v>
      </c>
      <c r="G67" s="51" t="s">
        <v>270</v>
      </c>
      <c r="H67" s="84">
        <v>136</v>
      </c>
      <c r="I67" s="84"/>
      <c r="J67" s="84">
        <v>136</v>
      </c>
      <c r="K67" s="84">
        <v>136</v>
      </c>
      <c r="L67" s="95"/>
      <c r="M67" s="95"/>
      <c r="N67" s="95"/>
      <c r="O67" s="95" t="s">
        <v>36</v>
      </c>
      <c r="P67" s="95">
        <v>2022.3</v>
      </c>
      <c r="Q67" s="95">
        <v>2022.12</v>
      </c>
      <c r="R67" s="51" t="s">
        <v>271</v>
      </c>
      <c r="S67" s="95" t="s">
        <v>202</v>
      </c>
      <c r="T67" s="95" t="s">
        <v>194</v>
      </c>
      <c r="U67" s="147"/>
    </row>
    <row r="68" s="4" customFormat="1" ht="51" customHeight="1" spans="1:21">
      <c r="A68" s="83">
        <v>31</v>
      </c>
      <c r="B68" s="84" t="s">
        <v>272</v>
      </c>
      <c r="C68" s="84" t="s">
        <v>31</v>
      </c>
      <c r="D68" s="84" t="s">
        <v>188</v>
      </c>
      <c r="E68" s="51" t="s">
        <v>202</v>
      </c>
      <c r="F68" s="51" t="s">
        <v>273</v>
      </c>
      <c r="G68" s="51" t="s">
        <v>274</v>
      </c>
      <c r="H68" s="84">
        <v>1375</v>
      </c>
      <c r="I68" s="84"/>
      <c r="J68" s="84">
        <v>1375</v>
      </c>
      <c r="K68" s="84">
        <v>1375</v>
      </c>
      <c r="L68" s="95"/>
      <c r="M68" s="95"/>
      <c r="N68" s="95"/>
      <c r="O68" s="95" t="s">
        <v>36</v>
      </c>
      <c r="P68" s="95">
        <v>2022.3</v>
      </c>
      <c r="Q68" s="95">
        <v>2022.12</v>
      </c>
      <c r="R68" s="51" t="s">
        <v>275</v>
      </c>
      <c r="S68" s="95" t="s">
        <v>202</v>
      </c>
      <c r="T68" s="95" t="s">
        <v>194</v>
      </c>
      <c r="U68" s="147"/>
    </row>
    <row r="69" s="4" customFormat="1" ht="50" customHeight="1" spans="1:21">
      <c r="A69" s="149">
        <v>32</v>
      </c>
      <c r="B69" s="150" t="s">
        <v>851</v>
      </c>
      <c r="C69" s="150" t="s">
        <v>44</v>
      </c>
      <c r="D69" s="150" t="s">
        <v>188</v>
      </c>
      <c r="E69" s="150" t="s">
        <v>202</v>
      </c>
      <c r="F69" s="80" t="s">
        <v>273</v>
      </c>
      <c r="G69" s="80" t="s">
        <v>277</v>
      </c>
      <c r="H69" s="150">
        <v>374.4</v>
      </c>
      <c r="I69" s="84"/>
      <c r="J69" s="84">
        <v>337.3</v>
      </c>
      <c r="K69" s="84">
        <v>337.3</v>
      </c>
      <c r="L69" s="95"/>
      <c r="M69" s="95"/>
      <c r="N69" s="95"/>
      <c r="O69" s="95" t="s">
        <v>36</v>
      </c>
      <c r="P69" s="201">
        <v>2022.3</v>
      </c>
      <c r="Q69" s="201">
        <v>2022.12</v>
      </c>
      <c r="R69" s="80" t="s">
        <v>278</v>
      </c>
      <c r="S69" s="95" t="s">
        <v>202</v>
      </c>
      <c r="T69" s="95" t="s">
        <v>194</v>
      </c>
      <c r="U69" s="147"/>
    </row>
    <row r="70" s="4" customFormat="1" ht="58" customHeight="1" spans="1:23">
      <c r="A70" s="96"/>
      <c r="B70" s="151"/>
      <c r="C70" s="151"/>
      <c r="D70" s="151"/>
      <c r="E70" s="151"/>
      <c r="F70" s="81"/>
      <c r="G70" s="81"/>
      <c r="H70" s="151"/>
      <c r="I70" s="84"/>
      <c r="J70" s="84">
        <v>37.1</v>
      </c>
      <c r="K70" s="84">
        <v>37.1</v>
      </c>
      <c r="L70" s="95"/>
      <c r="M70" s="95"/>
      <c r="N70" s="95"/>
      <c r="O70" s="95" t="s">
        <v>205</v>
      </c>
      <c r="P70" s="202"/>
      <c r="Q70" s="202"/>
      <c r="R70" s="81"/>
      <c r="S70" s="95" t="s">
        <v>202</v>
      </c>
      <c r="T70" s="95" t="s">
        <v>194</v>
      </c>
      <c r="W70" s="212"/>
    </row>
    <row r="71" s="4" customFormat="1" ht="71" customHeight="1" spans="1:20">
      <c r="A71" s="83">
        <v>33</v>
      </c>
      <c r="B71" s="84" t="s">
        <v>852</v>
      </c>
      <c r="C71" s="84" t="s">
        <v>44</v>
      </c>
      <c r="D71" s="84" t="s">
        <v>188</v>
      </c>
      <c r="E71" s="51" t="s">
        <v>202</v>
      </c>
      <c r="F71" s="51" t="s">
        <v>273</v>
      </c>
      <c r="G71" s="51" t="s">
        <v>280</v>
      </c>
      <c r="H71" s="84">
        <v>277.2311</v>
      </c>
      <c r="I71" s="84"/>
      <c r="J71" s="84">
        <v>277.2311</v>
      </c>
      <c r="K71" s="84">
        <v>277.2311</v>
      </c>
      <c r="L71" s="95"/>
      <c r="M71" s="95"/>
      <c r="N71" s="95"/>
      <c r="O71" s="95" t="s">
        <v>205</v>
      </c>
      <c r="P71" s="95">
        <v>2022.3</v>
      </c>
      <c r="Q71" s="95">
        <v>2022.12</v>
      </c>
      <c r="R71" s="51" t="s">
        <v>281</v>
      </c>
      <c r="S71" s="95" t="s">
        <v>202</v>
      </c>
      <c r="T71" s="95" t="s">
        <v>194</v>
      </c>
    </row>
    <row r="72" s="4" customFormat="1" ht="108" customHeight="1" spans="1:20">
      <c r="A72" s="83">
        <v>34</v>
      </c>
      <c r="B72" s="84" t="s">
        <v>853</v>
      </c>
      <c r="C72" s="84" t="s">
        <v>44</v>
      </c>
      <c r="D72" s="84" t="s">
        <v>188</v>
      </c>
      <c r="E72" s="51" t="s">
        <v>202</v>
      </c>
      <c r="F72" s="51" t="s">
        <v>283</v>
      </c>
      <c r="G72" s="51" t="s">
        <v>284</v>
      </c>
      <c r="H72" s="84">
        <v>74.395</v>
      </c>
      <c r="I72" s="84"/>
      <c r="J72" s="84">
        <v>74.395</v>
      </c>
      <c r="K72" s="84">
        <v>74.395</v>
      </c>
      <c r="L72" s="95"/>
      <c r="M72" s="95"/>
      <c r="N72" s="95"/>
      <c r="O72" s="95" t="s">
        <v>205</v>
      </c>
      <c r="P72" s="95">
        <v>2022.3</v>
      </c>
      <c r="Q72" s="95">
        <v>2022.12</v>
      </c>
      <c r="R72" s="51" t="s">
        <v>285</v>
      </c>
      <c r="S72" s="95" t="s">
        <v>202</v>
      </c>
      <c r="T72" s="95" t="s">
        <v>194</v>
      </c>
    </row>
    <row r="73" s="4" customFormat="1" ht="66" customHeight="1" spans="1:20">
      <c r="A73" s="83">
        <v>36</v>
      </c>
      <c r="B73" s="84" t="s">
        <v>286</v>
      </c>
      <c r="C73" s="84" t="s">
        <v>44</v>
      </c>
      <c r="D73" s="84" t="s">
        <v>188</v>
      </c>
      <c r="E73" s="51" t="s">
        <v>202</v>
      </c>
      <c r="F73" s="51" t="s">
        <v>178</v>
      </c>
      <c r="G73" s="51" t="s">
        <v>287</v>
      </c>
      <c r="H73" s="84">
        <v>70</v>
      </c>
      <c r="I73" s="84"/>
      <c r="J73" s="84">
        <v>70</v>
      </c>
      <c r="K73" s="84">
        <v>70</v>
      </c>
      <c r="L73" s="95"/>
      <c r="M73" s="95"/>
      <c r="N73" s="95"/>
      <c r="O73" s="95" t="s">
        <v>205</v>
      </c>
      <c r="P73" s="95">
        <v>2022.3</v>
      </c>
      <c r="Q73" s="95">
        <v>2022.12</v>
      </c>
      <c r="R73" s="51" t="s">
        <v>288</v>
      </c>
      <c r="S73" s="95" t="s">
        <v>202</v>
      </c>
      <c r="T73" s="95" t="s">
        <v>194</v>
      </c>
    </row>
    <row r="74" s="4" customFormat="1" ht="85" customHeight="1" spans="1:20">
      <c r="A74" s="83">
        <v>37</v>
      </c>
      <c r="B74" s="95" t="s">
        <v>289</v>
      </c>
      <c r="C74" s="95" t="s">
        <v>44</v>
      </c>
      <c r="D74" s="95" t="s">
        <v>188</v>
      </c>
      <c r="E74" s="95" t="s">
        <v>290</v>
      </c>
      <c r="F74" s="95" t="s">
        <v>291</v>
      </c>
      <c r="G74" s="95" t="s">
        <v>292</v>
      </c>
      <c r="H74" s="84">
        <v>280</v>
      </c>
      <c r="I74" s="95"/>
      <c r="J74" s="95">
        <v>280</v>
      </c>
      <c r="K74" s="95">
        <v>280</v>
      </c>
      <c r="L74" s="95"/>
      <c r="M74" s="95"/>
      <c r="N74" s="95"/>
      <c r="O74" s="95" t="s">
        <v>205</v>
      </c>
      <c r="P74" s="95">
        <v>2022.3</v>
      </c>
      <c r="Q74" s="95">
        <v>2022.12</v>
      </c>
      <c r="R74" s="95" t="s">
        <v>293</v>
      </c>
      <c r="S74" s="95" t="s">
        <v>290</v>
      </c>
      <c r="T74" s="95" t="s">
        <v>294</v>
      </c>
    </row>
    <row r="75" s="4" customFormat="1" ht="63" customHeight="1" spans="1:20">
      <c r="A75" s="152">
        <v>38</v>
      </c>
      <c r="B75" s="153" t="s">
        <v>295</v>
      </c>
      <c r="C75" s="153" t="s">
        <v>44</v>
      </c>
      <c r="D75" s="153" t="s">
        <v>188</v>
      </c>
      <c r="E75" s="153" t="s">
        <v>854</v>
      </c>
      <c r="F75" s="153" t="s">
        <v>297</v>
      </c>
      <c r="G75" s="153" t="s">
        <v>298</v>
      </c>
      <c r="H75" s="153">
        <v>100</v>
      </c>
      <c r="I75" s="203"/>
      <c r="J75" s="153">
        <v>100</v>
      </c>
      <c r="K75" s="153">
        <v>100</v>
      </c>
      <c r="L75" s="203"/>
      <c r="M75" s="203"/>
      <c r="N75" s="203"/>
      <c r="O75" s="153" t="s">
        <v>36</v>
      </c>
      <c r="P75" s="153">
        <v>2022.5</v>
      </c>
      <c r="Q75" s="153">
        <v>2022.11</v>
      </c>
      <c r="R75" s="153" t="s">
        <v>299</v>
      </c>
      <c r="S75" s="153" t="s">
        <v>854</v>
      </c>
      <c r="T75" s="153" t="s">
        <v>301</v>
      </c>
    </row>
    <row r="76" s="5" customFormat="1" ht="66" customHeight="1" spans="1:20">
      <c r="A76" s="152">
        <v>39</v>
      </c>
      <c r="B76" s="154" t="s">
        <v>302</v>
      </c>
      <c r="C76" s="153" t="s">
        <v>44</v>
      </c>
      <c r="D76" s="153" t="s">
        <v>188</v>
      </c>
      <c r="E76" s="153" t="s">
        <v>854</v>
      </c>
      <c r="F76" s="153" t="s">
        <v>303</v>
      </c>
      <c r="G76" s="153" t="s">
        <v>304</v>
      </c>
      <c r="H76" s="146">
        <v>100</v>
      </c>
      <c r="I76" s="203"/>
      <c r="J76" s="146">
        <v>100</v>
      </c>
      <c r="K76" s="146">
        <v>100</v>
      </c>
      <c r="L76" s="203"/>
      <c r="M76" s="203"/>
      <c r="N76" s="203"/>
      <c r="O76" s="153" t="s">
        <v>36</v>
      </c>
      <c r="P76" s="153">
        <v>2022.5</v>
      </c>
      <c r="Q76" s="153">
        <v>2022.11</v>
      </c>
      <c r="R76" s="206" t="s">
        <v>305</v>
      </c>
      <c r="S76" s="153" t="s">
        <v>854</v>
      </c>
      <c r="T76" s="153" t="s">
        <v>301</v>
      </c>
    </row>
    <row r="77" s="4" customFormat="1" ht="86" customHeight="1" spans="1:20">
      <c r="A77" s="152">
        <v>40</v>
      </c>
      <c r="B77" s="154" t="s">
        <v>306</v>
      </c>
      <c r="C77" s="153" t="s">
        <v>44</v>
      </c>
      <c r="D77" s="153" t="s">
        <v>188</v>
      </c>
      <c r="E77" s="153" t="s">
        <v>854</v>
      </c>
      <c r="F77" s="153" t="s">
        <v>297</v>
      </c>
      <c r="G77" s="153" t="s">
        <v>307</v>
      </c>
      <c r="H77" s="146">
        <v>400</v>
      </c>
      <c r="I77" s="203"/>
      <c r="J77" s="146">
        <v>400</v>
      </c>
      <c r="K77" s="146">
        <v>400</v>
      </c>
      <c r="L77" s="203"/>
      <c r="M77" s="203"/>
      <c r="N77" s="203"/>
      <c r="O77" s="153" t="s">
        <v>36</v>
      </c>
      <c r="P77" s="153">
        <v>2022.5</v>
      </c>
      <c r="Q77" s="153">
        <v>2022.11</v>
      </c>
      <c r="R77" s="206" t="s">
        <v>308</v>
      </c>
      <c r="S77" s="153" t="s">
        <v>854</v>
      </c>
      <c r="T77" s="153" t="s">
        <v>301</v>
      </c>
    </row>
    <row r="78" s="4" customFormat="1" ht="124" customHeight="1" spans="1:20">
      <c r="A78" s="152">
        <v>41</v>
      </c>
      <c r="B78" s="154" t="s">
        <v>309</v>
      </c>
      <c r="C78" s="153" t="s">
        <v>187</v>
      </c>
      <c r="D78" s="153" t="s">
        <v>188</v>
      </c>
      <c r="E78" s="153" t="s">
        <v>854</v>
      </c>
      <c r="F78" s="153" t="s">
        <v>297</v>
      </c>
      <c r="G78" s="153" t="s">
        <v>310</v>
      </c>
      <c r="H78" s="146">
        <v>48</v>
      </c>
      <c r="I78" s="203"/>
      <c r="J78" s="146">
        <v>48</v>
      </c>
      <c r="K78" s="146">
        <v>48</v>
      </c>
      <c r="L78" s="203"/>
      <c r="M78" s="203"/>
      <c r="N78" s="203"/>
      <c r="O78" s="153" t="s">
        <v>36</v>
      </c>
      <c r="P78" s="153">
        <v>2022.5</v>
      </c>
      <c r="Q78" s="153">
        <v>2022.11</v>
      </c>
      <c r="R78" s="206" t="s">
        <v>311</v>
      </c>
      <c r="S78" s="153" t="s">
        <v>854</v>
      </c>
      <c r="T78" s="153" t="s">
        <v>301</v>
      </c>
    </row>
    <row r="79" s="4" customFormat="1" ht="106" customHeight="1" spans="1:20">
      <c r="A79" s="155">
        <v>20</v>
      </c>
      <c r="B79" s="80" t="s">
        <v>312</v>
      </c>
      <c r="C79" s="156" t="s">
        <v>44</v>
      </c>
      <c r="D79" s="86" t="s">
        <v>45</v>
      </c>
      <c r="E79" s="157" t="s">
        <v>300</v>
      </c>
      <c r="F79" s="157" t="s">
        <v>313</v>
      </c>
      <c r="G79" s="80" t="s">
        <v>314</v>
      </c>
      <c r="H79" s="158">
        <v>410</v>
      </c>
      <c r="I79" s="163"/>
      <c r="J79" s="94">
        <f>SUM(K79:N79)</f>
        <v>246</v>
      </c>
      <c r="K79" s="163"/>
      <c r="L79" s="163"/>
      <c r="M79" s="163">
        <v>246</v>
      </c>
      <c r="N79" s="163"/>
      <c r="O79" s="52" t="s">
        <v>315</v>
      </c>
      <c r="P79" s="156">
        <v>2022.4</v>
      </c>
      <c r="Q79" s="156">
        <v>2022.12</v>
      </c>
      <c r="R79" s="156" t="s">
        <v>316</v>
      </c>
      <c r="S79" s="157" t="s">
        <v>300</v>
      </c>
      <c r="T79" s="156" t="s">
        <v>301</v>
      </c>
    </row>
    <row r="80" s="4" customFormat="1" ht="60" customHeight="1" spans="1:20">
      <c r="A80" s="159"/>
      <c r="B80" s="81"/>
      <c r="C80" s="96"/>
      <c r="D80" s="90"/>
      <c r="E80" s="160"/>
      <c r="F80" s="160"/>
      <c r="G80" s="81"/>
      <c r="H80" s="161"/>
      <c r="I80" s="163"/>
      <c r="J80" s="94">
        <v>164</v>
      </c>
      <c r="K80" s="163">
        <v>164</v>
      </c>
      <c r="L80" s="163"/>
      <c r="M80" s="163"/>
      <c r="N80" s="163"/>
      <c r="O80" s="52" t="s">
        <v>218</v>
      </c>
      <c r="P80" s="96"/>
      <c r="Q80" s="96"/>
      <c r="R80" s="96"/>
      <c r="S80" s="160"/>
      <c r="T80" s="96"/>
    </row>
    <row r="81" s="4" customFormat="1" ht="88" customHeight="1" spans="1:20">
      <c r="A81" s="159">
        <v>21</v>
      </c>
      <c r="B81" s="162" t="s">
        <v>317</v>
      </c>
      <c r="C81" s="51" t="s">
        <v>44</v>
      </c>
      <c r="D81" s="162" t="s">
        <v>45</v>
      </c>
      <c r="E81" s="52" t="s">
        <v>300</v>
      </c>
      <c r="F81" s="52" t="s">
        <v>318</v>
      </c>
      <c r="G81" s="52" t="s">
        <v>319</v>
      </c>
      <c r="H81" s="60">
        <f>SUM(I81:J81)</f>
        <v>50</v>
      </c>
      <c r="I81" s="163"/>
      <c r="J81" s="94">
        <f>SUM(K81:N81)</f>
        <v>50</v>
      </c>
      <c r="K81" s="163"/>
      <c r="L81" s="163">
        <v>50</v>
      </c>
      <c r="M81" s="163"/>
      <c r="N81" s="163"/>
      <c r="O81" s="51" t="s">
        <v>214</v>
      </c>
      <c r="P81" s="162">
        <v>2022.6</v>
      </c>
      <c r="Q81" s="162">
        <v>2022.12</v>
      </c>
      <c r="R81" s="52" t="s">
        <v>320</v>
      </c>
      <c r="S81" s="52" t="s">
        <v>300</v>
      </c>
      <c r="T81" s="162" t="s">
        <v>301</v>
      </c>
    </row>
    <row r="82" s="4" customFormat="1" ht="70" customHeight="1" spans="1:20">
      <c r="A82" s="159">
        <v>22</v>
      </c>
      <c r="B82" s="52" t="s">
        <v>321</v>
      </c>
      <c r="C82" s="51" t="s">
        <v>44</v>
      </c>
      <c r="D82" s="162" t="s">
        <v>45</v>
      </c>
      <c r="E82" s="52" t="s">
        <v>300</v>
      </c>
      <c r="F82" s="52" t="s">
        <v>322</v>
      </c>
      <c r="G82" s="52" t="s">
        <v>323</v>
      </c>
      <c r="H82" s="60">
        <v>45</v>
      </c>
      <c r="I82" s="163"/>
      <c r="J82" s="94">
        <v>45</v>
      </c>
      <c r="K82" s="163"/>
      <c r="L82" s="163">
        <v>45</v>
      </c>
      <c r="M82" s="163"/>
      <c r="N82" s="163"/>
      <c r="O82" s="51" t="s">
        <v>214</v>
      </c>
      <c r="P82" s="162">
        <v>2022.6</v>
      </c>
      <c r="Q82" s="162">
        <v>2022.12</v>
      </c>
      <c r="R82" s="52" t="s">
        <v>324</v>
      </c>
      <c r="S82" s="52" t="s">
        <v>300</v>
      </c>
      <c r="T82" s="162" t="s">
        <v>301</v>
      </c>
    </row>
    <row r="83" s="4" customFormat="1" ht="67" customHeight="1" spans="1:20">
      <c r="A83" s="159">
        <v>23</v>
      </c>
      <c r="B83" s="52" t="s">
        <v>325</v>
      </c>
      <c r="C83" s="51" t="s">
        <v>44</v>
      </c>
      <c r="D83" s="162" t="s">
        <v>45</v>
      </c>
      <c r="E83" s="52" t="s">
        <v>300</v>
      </c>
      <c r="F83" s="52" t="s">
        <v>326</v>
      </c>
      <c r="G83" s="52" t="s">
        <v>327</v>
      </c>
      <c r="H83" s="60">
        <v>70</v>
      </c>
      <c r="I83" s="163"/>
      <c r="J83" s="94">
        <v>70</v>
      </c>
      <c r="K83" s="163">
        <v>70</v>
      </c>
      <c r="L83" s="163"/>
      <c r="M83" s="163"/>
      <c r="N83" s="163"/>
      <c r="O83" s="51" t="s">
        <v>181</v>
      </c>
      <c r="P83" s="162">
        <v>2022.6</v>
      </c>
      <c r="Q83" s="162">
        <v>2022.12</v>
      </c>
      <c r="R83" s="52" t="s">
        <v>328</v>
      </c>
      <c r="S83" s="52" t="s">
        <v>300</v>
      </c>
      <c r="T83" s="162" t="s">
        <v>301</v>
      </c>
    </row>
    <row r="84" s="4" customFormat="1" ht="77" customHeight="1" spans="1:21">
      <c r="A84" s="159">
        <v>24</v>
      </c>
      <c r="B84" s="52" t="s">
        <v>329</v>
      </c>
      <c r="C84" s="51" t="s">
        <v>44</v>
      </c>
      <c r="D84" s="162" t="s">
        <v>45</v>
      </c>
      <c r="E84" s="52" t="s">
        <v>300</v>
      </c>
      <c r="F84" s="52" t="s">
        <v>330</v>
      </c>
      <c r="G84" s="52" t="s">
        <v>329</v>
      </c>
      <c r="H84" s="60">
        <v>29</v>
      </c>
      <c r="I84" s="163"/>
      <c r="J84" s="94">
        <v>29</v>
      </c>
      <c r="K84" s="163">
        <v>29</v>
      </c>
      <c r="L84" s="163"/>
      <c r="M84" s="163"/>
      <c r="N84" s="163"/>
      <c r="O84" s="51" t="s">
        <v>181</v>
      </c>
      <c r="P84" s="162">
        <v>2022.6</v>
      </c>
      <c r="Q84" s="162">
        <v>2022.12</v>
      </c>
      <c r="R84" s="52" t="s">
        <v>331</v>
      </c>
      <c r="S84" s="52" t="s">
        <v>300</v>
      </c>
      <c r="T84" s="162" t="s">
        <v>301</v>
      </c>
      <c r="U84" s="147"/>
    </row>
    <row r="85" s="4" customFormat="1" ht="64" customHeight="1" spans="1:21">
      <c r="A85" s="159">
        <v>25</v>
      </c>
      <c r="B85" s="52" t="s">
        <v>332</v>
      </c>
      <c r="C85" s="51" t="s">
        <v>44</v>
      </c>
      <c r="D85" s="162" t="s">
        <v>45</v>
      </c>
      <c r="E85" s="52" t="s">
        <v>300</v>
      </c>
      <c r="F85" s="52" t="s">
        <v>313</v>
      </c>
      <c r="G85" s="52" t="s">
        <v>333</v>
      </c>
      <c r="H85" s="60">
        <v>177</v>
      </c>
      <c r="I85" s="163"/>
      <c r="J85" s="94">
        <v>177</v>
      </c>
      <c r="K85" s="163">
        <v>177</v>
      </c>
      <c r="L85" s="163"/>
      <c r="M85" s="163"/>
      <c r="N85" s="163"/>
      <c r="O85" s="51" t="s">
        <v>218</v>
      </c>
      <c r="P85" s="162">
        <v>2022.6</v>
      </c>
      <c r="Q85" s="162">
        <v>2022.12</v>
      </c>
      <c r="R85" s="153" t="s">
        <v>334</v>
      </c>
      <c r="S85" s="52" t="s">
        <v>300</v>
      </c>
      <c r="T85" s="162" t="s">
        <v>301</v>
      </c>
      <c r="U85" s="147"/>
    </row>
    <row r="86" s="4" customFormat="1" ht="62" customHeight="1" spans="1:21">
      <c r="A86" s="159">
        <v>26</v>
      </c>
      <c r="B86" s="163" t="s">
        <v>335</v>
      </c>
      <c r="C86" s="115" t="s">
        <v>44</v>
      </c>
      <c r="D86" s="163" t="s">
        <v>45</v>
      </c>
      <c r="E86" s="52" t="s">
        <v>300</v>
      </c>
      <c r="F86" s="52" t="s">
        <v>313</v>
      </c>
      <c r="G86" s="53" t="s">
        <v>336</v>
      </c>
      <c r="H86" s="60">
        <v>319</v>
      </c>
      <c r="I86" s="115"/>
      <c r="J86" s="94">
        <v>319</v>
      </c>
      <c r="K86" s="163">
        <v>319</v>
      </c>
      <c r="L86" s="163"/>
      <c r="M86" s="163"/>
      <c r="N86" s="163"/>
      <c r="O86" s="51" t="s">
        <v>218</v>
      </c>
      <c r="P86" s="163">
        <v>2022.4</v>
      </c>
      <c r="Q86" s="163">
        <v>2022.12</v>
      </c>
      <c r="R86" s="53" t="s">
        <v>337</v>
      </c>
      <c r="S86" s="53" t="s">
        <v>300</v>
      </c>
      <c r="T86" s="163" t="s">
        <v>301</v>
      </c>
      <c r="U86" s="147"/>
    </row>
    <row r="87" s="4" customFormat="1" ht="54" customHeight="1" spans="1:21">
      <c r="A87" s="164"/>
      <c r="B87" s="165" t="s">
        <v>338</v>
      </c>
      <c r="C87" s="166"/>
      <c r="D87" s="166"/>
      <c r="E87" s="166"/>
      <c r="F87" s="166"/>
      <c r="G87" s="167"/>
      <c r="H87" s="168">
        <f>SUM(H88:H98)</f>
        <v>6840.58</v>
      </c>
      <c r="I87" s="168">
        <f t="shared" ref="I87:N87" si="11">SUM(I88:I98)</f>
        <v>2200</v>
      </c>
      <c r="J87" s="168">
        <f t="shared" si="11"/>
        <v>4640.58</v>
      </c>
      <c r="K87" s="168">
        <f t="shared" si="11"/>
        <v>4598.19</v>
      </c>
      <c r="L87" s="168">
        <f t="shared" si="11"/>
        <v>42.39</v>
      </c>
      <c r="M87" s="168">
        <f t="shared" si="11"/>
        <v>0</v>
      </c>
      <c r="N87" s="168">
        <f t="shared" si="11"/>
        <v>0</v>
      </c>
      <c r="O87" s="204"/>
      <c r="P87" s="205"/>
      <c r="Q87" s="205"/>
      <c r="R87" s="205"/>
      <c r="S87" s="205"/>
      <c r="T87" s="205"/>
      <c r="U87" s="147"/>
    </row>
    <row r="88" s="4" customFormat="1" ht="63" customHeight="1" spans="1:21">
      <c r="A88" s="169">
        <v>42</v>
      </c>
      <c r="B88" s="153" t="s">
        <v>339</v>
      </c>
      <c r="C88" s="153" t="s">
        <v>44</v>
      </c>
      <c r="D88" s="153" t="s">
        <v>340</v>
      </c>
      <c r="E88" s="153" t="s">
        <v>341</v>
      </c>
      <c r="F88" s="153" t="s">
        <v>178</v>
      </c>
      <c r="G88" s="153" t="s">
        <v>342</v>
      </c>
      <c r="H88" s="153">
        <v>2400</v>
      </c>
      <c r="I88" s="203"/>
      <c r="J88" s="153">
        <v>2400</v>
      </c>
      <c r="K88" s="153">
        <v>2400</v>
      </c>
      <c r="L88" s="203"/>
      <c r="M88" s="203"/>
      <c r="N88" s="203"/>
      <c r="O88" s="153" t="s">
        <v>36</v>
      </c>
      <c r="P88" s="153">
        <v>2022.4</v>
      </c>
      <c r="Q88" s="153">
        <v>2022.12</v>
      </c>
      <c r="R88" s="153" t="s">
        <v>343</v>
      </c>
      <c r="S88" s="153" t="s">
        <v>800</v>
      </c>
      <c r="T88" s="153" t="s">
        <v>855</v>
      </c>
      <c r="U88" s="147"/>
    </row>
    <row r="89" s="4" customFormat="1" ht="51" customHeight="1" spans="1:21">
      <c r="A89" s="169">
        <v>43</v>
      </c>
      <c r="B89" s="50" t="s">
        <v>346</v>
      </c>
      <c r="C89" s="153" t="s">
        <v>347</v>
      </c>
      <c r="D89" s="153" t="s">
        <v>340</v>
      </c>
      <c r="E89" s="153" t="s">
        <v>348</v>
      </c>
      <c r="F89" s="153" t="s">
        <v>349</v>
      </c>
      <c r="G89" s="153" t="s">
        <v>350</v>
      </c>
      <c r="H89" s="170">
        <v>600</v>
      </c>
      <c r="I89" s="203"/>
      <c r="J89" s="170">
        <v>600</v>
      </c>
      <c r="K89" s="170">
        <v>600</v>
      </c>
      <c r="L89" s="203"/>
      <c r="M89" s="203"/>
      <c r="N89" s="203"/>
      <c r="O89" s="153" t="s">
        <v>36</v>
      </c>
      <c r="P89" s="153">
        <v>2022.3</v>
      </c>
      <c r="Q89" s="153">
        <v>2022.12</v>
      </c>
      <c r="R89" s="153" t="s">
        <v>351</v>
      </c>
      <c r="S89" s="153" t="s">
        <v>800</v>
      </c>
      <c r="T89" s="153" t="s">
        <v>855</v>
      </c>
      <c r="U89" s="147"/>
    </row>
    <row r="90" s="4" customFormat="1" ht="96" customHeight="1" spans="1:21">
      <c r="A90" s="169">
        <v>44</v>
      </c>
      <c r="B90" s="171" t="s">
        <v>856</v>
      </c>
      <c r="C90" s="153" t="s">
        <v>44</v>
      </c>
      <c r="D90" s="153" t="s">
        <v>340</v>
      </c>
      <c r="E90" s="153" t="s">
        <v>857</v>
      </c>
      <c r="F90" s="153" t="s">
        <v>858</v>
      </c>
      <c r="G90" s="153" t="s">
        <v>859</v>
      </c>
      <c r="H90" s="170">
        <v>200</v>
      </c>
      <c r="I90" s="203"/>
      <c r="J90" s="170">
        <v>200</v>
      </c>
      <c r="K90" s="170">
        <v>200</v>
      </c>
      <c r="L90" s="203"/>
      <c r="M90" s="203"/>
      <c r="N90" s="203"/>
      <c r="O90" s="153" t="s">
        <v>36</v>
      </c>
      <c r="P90" s="153">
        <v>2022.4</v>
      </c>
      <c r="Q90" s="153">
        <v>2022.11</v>
      </c>
      <c r="R90" s="153" t="s">
        <v>357</v>
      </c>
      <c r="S90" s="153" t="s">
        <v>800</v>
      </c>
      <c r="T90" s="153" t="s">
        <v>855</v>
      </c>
      <c r="U90" s="147"/>
    </row>
    <row r="91" s="3" customFormat="1" ht="49" customHeight="1" spans="1:21">
      <c r="A91" s="169">
        <v>45</v>
      </c>
      <c r="B91" s="170" t="s">
        <v>354</v>
      </c>
      <c r="C91" s="153" t="s">
        <v>44</v>
      </c>
      <c r="D91" s="153" t="s">
        <v>340</v>
      </c>
      <c r="E91" s="153" t="s">
        <v>355</v>
      </c>
      <c r="F91" s="153" t="s">
        <v>178</v>
      </c>
      <c r="G91" s="153" t="s">
        <v>860</v>
      </c>
      <c r="H91" s="170">
        <v>500</v>
      </c>
      <c r="I91" s="203"/>
      <c r="J91" s="170">
        <v>500</v>
      </c>
      <c r="K91" s="170">
        <v>500</v>
      </c>
      <c r="L91" s="203"/>
      <c r="M91" s="203"/>
      <c r="N91" s="203"/>
      <c r="O91" s="153" t="s">
        <v>36</v>
      </c>
      <c r="P91" s="153">
        <v>2022.4</v>
      </c>
      <c r="Q91" s="153">
        <v>2022.12</v>
      </c>
      <c r="R91" s="153" t="s">
        <v>357</v>
      </c>
      <c r="S91" s="153" t="s">
        <v>800</v>
      </c>
      <c r="T91" s="153" t="s">
        <v>855</v>
      </c>
      <c r="U91" s="136"/>
    </row>
    <row r="92" s="3" customFormat="1" ht="67" customHeight="1" spans="1:21">
      <c r="A92" s="169">
        <v>46</v>
      </c>
      <c r="B92" s="153" t="s">
        <v>358</v>
      </c>
      <c r="C92" s="153" t="s">
        <v>44</v>
      </c>
      <c r="D92" s="153" t="s">
        <v>340</v>
      </c>
      <c r="E92" s="153" t="s">
        <v>355</v>
      </c>
      <c r="F92" s="153" t="s">
        <v>178</v>
      </c>
      <c r="G92" s="153" t="s">
        <v>359</v>
      </c>
      <c r="H92" s="153">
        <v>200</v>
      </c>
      <c r="I92" s="206"/>
      <c r="J92" s="153">
        <v>200</v>
      </c>
      <c r="K92" s="153">
        <v>200</v>
      </c>
      <c r="L92" s="203"/>
      <c r="M92" s="203"/>
      <c r="N92" s="203"/>
      <c r="O92" s="153" t="s">
        <v>36</v>
      </c>
      <c r="P92" s="153">
        <v>2022.4</v>
      </c>
      <c r="Q92" s="153">
        <v>2022.12</v>
      </c>
      <c r="R92" s="153" t="s">
        <v>360</v>
      </c>
      <c r="S92" s="153" t="s">
        <v>800</v>
      </c>
      <c r="T92" s="153" t="s">
        <v>855</v>
      </c>
      <c r="U92" s="136"/>
    </row>
    <row r="93" s="3" customFormat="1" ht="67" customHeight="1" spans="1:21">
      <c r="A93" s="50">
        <v>27</v>
      </c>
      <c r="B93" s="51" t="s">
        <v>361</v>
      </c>
      <c r="C93" s="52" t="s">
        <v>44</v>
      </c>
      <c r="D93" s="52" t="s">
        <v>45</v>
      </c>
      <c r="E93" s="52" t="s">
        <v>344</v>
      </c>
      <c r="F93" s="172" t="s">
        <v>362</v>
      </c>
      <c r="G93" s="51" t="s">
        <v>363</v>
      </c>
      <c r="H93" s="53">
        <f t="shared" ref="H93:H97" si="12">SUM(I93:J93)</f>
        <v>30.55</v>
      </c>
      <c r="I93" s="53"/>
      <c r="J93" s="53">
        <f t="shared" ref="J93:J98" si="13">SUM(K93:N93)</f>
        <v>30.55</v>
      </c>
      <c r="K93" s="53"/>
      <c r="L93" s="115">
        <v>30.55</v>
      </c>
      <c r="M93" s="53"/>
      <c r="N93" s="53"/>
      <c r="O93" s="51" t="s">
        <v>214</v>
      </c>
      <c r="P93" s="52">
        <v>2022.3</v>
      </c>
      <c r="Q93" s="51">
        <v>2022.12</v>
      </c>
      <c r="R93" s="52" t="s">
        <v>364</v>
      </c>
      <c r="S93" s="52" t="s">
        <v>344</v>
      </c>
      <c r="T93" s="52" t="s">
        <v>345</v>
      </c>
      <c r="U93" s="136"/>
    </row>
    <row r="94" s="3" customFormat="1" ht="75" customHeight="1" spans="1:21">
      <c r="A94" s="85">
        <v>28</v>
      </c>
      <c r="B94" s="80" t="s">
        <v>365</v>
      </c>
      <c r="C94" s="52" t="s">
        <v>44</v>
      </c>
      <c r="D94" s="52" t="s">
        <v>45</v>
      </c>
      <c r="E94" s="52" t="s">
        <v>344</v>
      </c>
      <c r="F94" s="172" t="s">
        <v>366</v>
      </c>
      <c r="G94" s="51" t="s">
        <v>367</v>
      </c>
      <c r="H94" s="53">
        <f t="shared" si="12"/>
        <v>10.33</v>
      </c>
      <c r="I94" s="53"/>
      <c r="J94" s="53">
        <f t="shared" si="13"/>
        <v>10.33</v>
      </c>
      <c r="K94" s="53"/>
      <c r="L94" s="115">
        <v>10.33</v>
      </c>
      <c r="M94" s="53"/>
      <c r="N94" s="53"/>
      <c r="O94" s="51" t="s">
        <v>214</v>
      </c>
      <c r="P94" s="52">
        <v>2022.3</v>
      </c>
      <c r="Q94" s="51">
        <v>2022.12</v>
      </c>
      <c r="R94" s="52" t="s">
        <v>368</v>
      </c>
      <c r="S94" s="52" t="s">
        <v>344</v>
      </c>
      <c r="T94" s="52" t="s">
        <v>345</v>
      </c>
      <c r="U94" s="136"/>
    </row>
    <row r="95" s="3" customFormat="1" ht="87" customHeight="1" spans="1:21">
      <c r="A95" s="173"/>
      <c r="B95" s="174"/>
      <c r="C95" s="52" t="s">
        <v>44</v>
      </c>
      <c r="D95" s="52" t="s">
        <v>45</v>
      </c>
      <c r="E95" s="52" t="s">
        <v>344</v>
      </c>
      <c r="F95" s="172" t="s">
        <v>369</v>
      </c>
      <c r="G95" s="51" t="s">
        <v>370</v>
      </c>
      <c r="H95" s="53">
        <f t="shared" si="12"/>
        <v>1.11</v>
      </c>
      <c r="I95" s="53"/>
      <c r="J95" s="53">
        <f t="shared" si="13"/>
        <v>1.11</v>
      </c>
      <c r="K95" s="53"/>
      <c r="L95" s="115">
        <v>1.11</v>
      </c>
      <c r="M95" s="53"/>
      <c r="N95" s="53"/>
      <c r="O95" s="51" t="s">
        <v>214</v>
      </c>
      <c r="P95" s="52">
        <v>2022.3</v>
      </c>
      <c r="Q95" s="51">
        <v>2022.12</v>
      </c>
      <c r="R95" s="52" t="s">
        <v>368</v>
      </c>
      <c r="S95" s="52" t="s">
        <v>344</v>
      </c>
      <c r="T95" s="52" t="s">
        <v>345</v>
      </c>
      <c r="U95" s="136"/>
    </row>
    <row r="96" s="3" customFormat="1" ht="84" customHeight="1" spans="1:21">
      <c r="A96" s="89"/>
      <c r="B96" s="81"/>
      <c r="C96" s="52" t="s">
        <v>44</v>
      </c>
      <c r="D96" s="52" t="s">
        <v>45</v>
      </c>
      <c r="E96" s="52" t="s">
        <v>344</v>
      </c>
      <c r="F96" s="172" t="s">
        <v>371</v>
      </c>
      <c r="G96" s="51" t="s">
        <v>372</v>
      </c>
      <c r="H96" s="53">
        <f t="shared" si="12"/>
        <v>0.4</v>
      </c>
      <c r="I96" s="53"/>
      <c r="J96" s="53">
        <f t="shared" si="13"/>
        <v>0.4</v>
      </c>
      <c r="K96" s="53"/>
      <c r="L96" s="115">
        <v>0.4</v>
      </c>
      <c r="M96" s="53"/>
      <c r="N96" s="53"/>
      <c r="O96" s="51" t="s">
        <v>214</v>
      </c>
      <c r="P96" s="52">
        <v>2022.3</v>
      </c>
      <c r="Q96" s="51">
        <v>2022.12</v>
      </c>
      <c r="R96" s="52" t="s">
        <v>368</v>
      </c>
      <c r="S96" s="52" t="s">
        <v>344</v>
      </c>
      <c r="T96" s="52" t="s">
        <v>345</v>
      </c>
      <c r="U96" s="136"/>
    </row>
    <row r="97" s="3" customFormat="1" ht="79" customHeight="1" spans="1:21">
      <c r="A97" s="50">
        <v>29</v>
      </c>
      <c r="B97" s="51" t="s">
        <v>373</v>
      </c>
      <c r="C97" s="52" t="s">
        <v>44</v>
      </c>
      <c r="D97" s="51" t="s">
        <v>45</v>
      </c>
      <c r="E97" s="52" t="s">
        <v>344</v>
      </c>
      <c r="F97" s="51" t="s">
        <v>374</v>
      </c>
      <c r="G97" s="51" t="s">
        <v>375</v>
      </c>
      <c r="H97" s="53">
        <f t="shared" si="12"/>
        <v>98.19</v>
      </c>
      <c r="I97" s="115"/>
      <c r="J97" s="115">
        <f t="shared" si="13"/>
        <v>98.19</v>
      </c>
      <c r="K97" s="115">
        <v>98.19</v>
      </c>
      <c r="L97" s="115"/>
      <c r="M97" s="115"/>
      <c r="N97" s="115"/>
      <c r="O97" s="51" t="s">
        <v>218</v>
      </c>
      <c r="P97" s="51">
        <v>2022.9</v>
      </c>
      <c r="Q97" s="51">
        <v>2022.12</v>
      </c>
      <c r="R97" s="51" t="s">
        <v>376</v>
      </c>
      <c r="S97" s="52" t="s">
        <v>344</v>
      </c>
      <c r="T97" s="52" t="s">
        <v>345</v>
      </c>
      <c r="U97" s="136"/>
    </row>
    <row r="98" s="3" customFormat="1" ht="63" customHeight="1" spans="1:21">
      <c r="A98" s="50">
        <v>30</v>
      </c>
      <c r="B98" s="175" t="s">
        <v>346</v>
      </c>
      <c r="C98" s="153" t="s">
        <v>44</v>
      </c>
      <c r="D98" s="153" t="s">
        <v>45</v>
      </c>
      <c r="E98" s="153" t="s">
        <v>344</v>
      </c>
      <c r="F98" s="153" t="s">
        <v>348</v>
      </c>
      <c r="G98" s="153" t="s">
        <v>377</v>
      </c>
      <c r="H98" s="176">
        <v>2800</v>
      </c>
      <c r="I98" s="176">
        <v>2200</v>
      </c>
      <c r="J98" s="207">
        <f t="shared" si="13"/>
        <v>600</v>
      </c>
      <c r="K98" s="208">
        <v>600</v>
      </c>
      <c r="L98" s="176"/>
      <c r="M98" s="176"/>
      <c r="N98" s="208"/>
      <c r="O98" s="207" t="s">
        <v>378</v>
      </c>
      <c r="P98" s="146">
        <v>2022.9</v>
      </c>
      <c r="Q98" s="51">
        <v>2022.12</v>
      </c>
      <c r="R98" s="153" t="s">
        <v>379</v>
      </c>
      <c r="S98" s="153" t="s">
        <v>344</v>
      </c>
      <c r="T98" s="52" t="s">
        <v>345</v>
      </c>
      <c r="U98" s="136"/>
    </row>
    <row r="99" s="3" customFormat="1" ht="57" customHeight="1" spans="1:21">
      <c r="A99" s="177"/>
      <c r="B99" s="165" t="s">
        <v>380</v>
      </c>
      <c r="C99" s="166"/>
      <c r="D99" s="166"/>
      <c r="E99" s="166"/>
      <c r="F99" s="166"/>
      <c r="G99" s="167"/>
      <c r="H99" s="178">
        <f>SUM(H100:H104)</f>
        <v>656</v>
      </c>
      <c r="I99" s="178">
        <f t="shared" ref="I99:N99" si="14">SUM(I100:I104)</f>
        <v>0</v>
      </c>
      <c r="J99" s="178">
        <f t="shared" si="14"/>
        <v>656</v>
      </c>
      <c r="K99" s="178">
        <f t="shared" si="14"/>
        <v>426</v>
      </c>
      <c r="L99" s="178">
        <f t="shared" si="14"/>
        <v>0</v>
      </c>
      <c r="M99" s="178">
        <f t="shared" si="14"/>
        <v>230</v>
      </c>
      <c r="N99" s="178">
        <f t="shared" si="14"/>
        <v>0</v>
      </c>
      <c r="O99" s="204"/>
      <c r="P99" s="204"/>
      <c r="Q99" s="204"/>
      <c r="R99" s="204"/>
      <c r="S99" s="204"/>
      <c r="T99" s="204"/>
      <c r="U99" s="136"/>
    </row>
    <row r="100" s="3" customFormat="1" ht="65" customHeight="1" spans="1:21">
      <c r="A100" s="169">
        <v>47</v>
      </c>
      <c r="B100" s="153" t="s">
        <v>381</v>
      </c>
      <c r="C100" s="153" t="s">
        <v>44</v>
      </c>
      <c r="D100" s="153" t="s">
        <v>382</v>
      </c>
      <c r="E100" s="153" t="s">
        <v>383</v>
      </c>
      <c r="F100" s="179" t="s">
        <v>861</v>
      </c>
      <c r="G100" s="179" t="s">
        <v>385</v>
      </c>
      <c r="H100" s="170">
        <v>28</v>
      </c>
      <c r="I100" s="153"/>
      <c r="J100" s="170">
        <v>28</v>
      </c>
      <c r="K100" s="170">
        <v>28</v>
      </c>
      <c r="L100" s="203"/>
      <c r="M100" s="203"/>
      <c r="N100" s="203"/>
      <c r="O100" s="153" t="s">
        <v>36</v>
      </c>
      <c r="P100" s="153">
        <v>2022.4</v>
      </c>
      <c r="Q100" s="153">
        <v>2022.12</v>
      </c>
      <c r="R100" s="179" t="s">
        <v>386</v>
      </c>
      <c r="S100" s="153" t="s">
        <v>392</v>
      </c>
      <c r="T100" s="153" t="s">
        <v>862</v>
      </c>
      <c r="U100" s="136"/>
    </row>
    <row r="101" s="3" customFormat="1" ht="59" customHeight="1" spans="1:21">
      <c r="A101" s="169">
        <v>48</v>
      </c>
      <c r="B101" s="153"/>
      <c r="C101" s="153"/>
      <c r="D101" s="153"/>
      <c r="E101" s="153" t="s">
        <v>389</v>
      </c>
      <c r="F101" s="179" t="s">
        <v>390</v>
      </c>
      <c r="G101" s="179" t="s">
        <v>391</v>
      </c>
      <c r="H101" s="170">
        <v>20</v>
      </c>
      <c r="I101" s="153"/>
      <c r="J101" s="170">
        <v>20</v>
      </c>
      <c r="K101" s="170">
        <v>20</v>
      </c>
      <c r="L101" s="203"/>
      <c r="M101" s="203"/>
      <c r="N101" s="203"/>
      <c r="O101" s="153" t="s">
        <v>36</v>
      </c>
      <c r="P101" s="153">
        <v>2022.4</v>
      </c>
      <c r="Q101" s="153">
        <v>2022.12</v>
      </c>
      <c r="R101" s="179" t="s">
        <v>386</v>
      </c>
      <c r="S101" s="153" t="s">
        <v>392</v>
      </c>
      <c r="T101" s="153" t="s">
        <v>862</v>
      </c>
      <c r="U101" s="136"/>
    </row>
    <row r="102" s="3" customFormat="1" ht="102" customHeight="1" spans="1:21">
      <c r="A102" s="169">
        <v>49</v>
      </c>
      <c r="B102" s="153"/>
      <c r="C102" s="153"/>
      <c r="D102" s="153"/>
      <c r="E102" s="153" t="s">
        <v>392</v>
      </c>
      <c r="F102" s="179" t="s">
        <v>393</v>
      </c>
      <c r="G102" s="179" t="s">
        <v>394</v>
      </c>
      <c r="H102" s="153">
        <v>293</v>
      </c>
      <c r="I102" s="153"/>
      <c r="J102" s="153">
        <f>SUM(K102:N102)</f>
        <v>293</v>
      </c>
      <c r="K102" s="153">
        <v>293</v>
      </c>
      <c r="L102" s="203"/>
      <c r="M102" s="203"/>
      <c r="N102" s="203"/>
      <c r="O102" s="153" t="s">
        <v>36</v>
      </c>
      <c r="P102" s="153">
        <v>2022.4</v>
      </c>
      <c r="Q102" s="153">
        <v>2022.12</v>
      </c>
      <c r="R102" s="179" t="s">
        <v>386</v>
      </c>
      <c r="S102" s="153" t="s">
        <v>392</v>
      </c>
      <c r="T102" s="153" t="s">
        <v>862</v>
      </c>
      <c r="U102" s="136"/>
    </row>
    <row r="103" s="3" customFormat="1" ht="57" customHeight="1" spans="1:21">
      <c r="A103" s="169">
        <v>50</v>
      </c>
      <c r="B103" s="180" t="s">
        <v>395</v>
      </c>
      <c r="C103" s="153" t="s">
        <v>44</v>
      </c>
      <c r="D103" s="153" t="s">
        <v>382</v>
      </c>
      <c r="E103" s="153" t="s">
        <v>392</v>
      </c>
      <c r="F103" s="179" t="s">
        <v>396</v>
      </c>
      <c r="G103" s="181" t="s">
        <v>397</v>
      </c>
      <c r="H103" s="170">
        <v>85</v>
      </c>
      <c r="I103" s="203"/>
      <c r="J103" s="170">
        <v>85</v>
      </c>
      <c r="K103" s="170">
        <v>85</v>
      </c>
      <c r="L103" s="203"/>
      <c r="M103" s="203"/>
      <c r="N103" s="203"/>
      <c r="O103" s="153" t="s">
        <v>36</v>
      </c>
      <c r="P103" s="153">
        <v>2022.4</v>
      </c>
      <c r="Q103" s="153">
        <v>2022.12</v>
      </c>
      <c r="R103" s="179" t="s">
        <v>398</v>
      </c>
      <c r="S103" s="153" t="s">
        <v>392</v>
      </c>
      <c r="T103" s="153" t="s">
        <v>862</v>
      </c>
      <c r="U103" s="136"/>
    </row>
    <row r="104" s="3" customFormat="1" ht="64" customHeight="1" spans="1:21">
      <c r="A104" s="93">
        <v>31</v>
      </c>
      <c r="B104" s="153" t="s">
        <v>399</v>
      </c>
      <c r="C104" s="52" t="s">
        <v>44</v>
      </c>
      <c r="D104" s="51" t="s">
        <v>45</v>
      </c>
      <c r="E104" s="153" t="s">
        <v>392</v>
      </c>
      <c r="F104" s="153" t="s">
        <v>400</v>
      </c>
      <c r="G104" s="179" t="s">
        <v>401</v>
      </c>
      <c r="H104" s="60">
        <v>230</v>
      </c>
      <c r="I104" s="209"/>
      <c r="J104" s="208">
        <v>230</v>
      </c>
      <c r="K104" s="53"/>
      <c r="L104" s="53"/>
      <c r="M104" s="53">
        <v>230</v>
      </c>
      <c r="N104" s="53"/>
      <c r="O104" s="52" t="s">
        <v>94</v>
      </c>
      <c r="P104" s="153">
        <v>2022.8</v>
      </c>
      <c r="Q104" s="51">
        <v>2022.12</v>
      </c>
      <c r="R104" s="179" t="s">
        <v>402</v>
      </c>
      <c r="S104" s="153" t="s">
        <v>387</v>
      </c>
      <c r="T104" s="52" t="s">
        <v>862</v>
      </c>
      <c r="U104" s="136"/>
    </row>
    <row r="105" s="3" customFormat="1" ht="55" customHeight="1" spans="1:21">
      <c r="A105" s="177"/>
      <c r="B105" s="165" t="s">
        <v>403</v>
      </c>
      <c r="C105" s="166"/>
      <c r="D105" s="166"/>
      <c r="E105" s="166"/>
      <c r="F105" s="166"/>
      <c r="G105" s="167"/>
      <c r="H105" s="178">
        <f>SUM(H106)</f>
        <v>4359</v>
      </c>
      <c r="I105" s="178">
        <f t="shared" ref="I105:N105" si="15">SUM(I106)</f>
        <v>3204</v>
      </c>
      <c r="J105" s="178">
        <f t="shared" si="15"/>
        <v>1155</v>
      </c>
      <c r="K105" s="178">
        <f t="shared" si="15"/>
        <v>0</v>
      </c>
      <c r="L105" s="178">
        <f t="shared" si="15"/>
        <v>0</v>
      </c>
      <c r="M105" s="178">
        <f t="shared" si="15"/>
        <v>1155</v>
      </c>
      <c r="N105" s="178">
        <f t="shared" si="15"/>
        <v>0</v>
      </c>
      <c r="O105" s="204"/>
      <c r="P105" s="204"/>
      <c r="Q105" s="204"/>
      <c r="R105" s="204"/>
      <c r="S105" s="204"/>
      <c r="T105" s="204"/>
      <c r="U105" s="136"/>
    </row>
    <row r="106" s="3" customFormat="1" ht="78" customHeight="1" spans="1:21">
      <c r="A106" s="50">
        <v>32</v>
      </c>
      <c r="B106" s="182" t="s">
        <v>404</v>
      </c>
      <c r="C106" s="50" t="s">
        <v>260</v>
      </c>
      <c r="D106" s="183" t="s">
        <v>45</v>
      </c>
      <c r="E106" s="50" t="s">
        <v>406</v>
      </c>
      <c r="F106" s="50" t="s">
        <v>407</v>
      </c>
      <c r="G106" s="52" t="s">
        <v>408</v>
      </c>
      <c r="H106" s="163">
        <v>4359</v>
      </c>
      <c r="I106" s="163">
        <f>H106-J106</f>
        <v>3204</v>
      </c>
      <c r="J106" s="163">
        <v>1155</v>
      </c>
      <c r="K106" s="53"/>
      <c r="L106" s="163"/>
      <c r="M106" s="163">
        <v>1155</v>
      </c>
      <c r="N106" s="53"/>
      <c r="O106" s="52" t="s">
        <v>94</v>
      </c>
      <c r="P106" s="163">
        <v>2021.9</v>
      </c>
      <c r="Q106" s="213">
        <v>2024.9</v>
      </c>
      <c r="R106" s="214" t="s">
        <v>409</v>
      </c>
      <c r="S106" s="215" t="s">
        <v>410</v>
      </c>
      <c r="T106" s="215" t="s">
        <v>411</v>
      </c>
      <c r="U106" s="136"/>
    </row>
    <row r="107" s="3" customFormat="1" ht="60" customHeight="1" spans="1:21">
      <c r="A107" s="177"/>
      <c r="B107" s="165" t="s">
        <v>412</v>
      </c>
      <c r="C107" s="166"/>
      <c r="D107" s="166"/>
      <c r="E107" s="166"/>
      <c r="F107" s="166"/>
      <c r="G107" s="167"/>
      <c r="H107" s="178">
        <f>SUM(I107:J107)</f>
        <v>107436.42</v>
      </c>
      <c r="I107" s="178">
        <f>SUM(I108)</f>
        <v>105436.42</v>
      </c>
      <c r="J107" s="178">
        <f>SUM(J108:J111)</f>
        <v>2000</v>
      </c>
      <c r="K107" s="178">
        <f>SUM(K108:K111)</f>
        <v>1500</v>
      </c>
      <c r="L107" s="178">
        <f>SUM(L108:L111)</f>
        <v>0</v>
      </c>
      <c r="M107" s="178">
        <f>SUM(M108:M111)</f>
        <v>120</v>
      </c>
      <c r="N107" s="178">
        <f>SUM(N108:N111)</f>
        <v>380</v>
      </c>
      <c r="O107" s="204"/>
      <c r="P107" s="204"/>
      <c r="Q107" s="204"/>
      <c r="R107" s="204"/>
      <c r="S107" s="204"/>
      <c r="T107" s="204"/>
      <c r="U107" s="136"/>
    </row>
    <row r="108" s="3" customFormat="1" ht="57" customHeight="1" spans="1:21">
      <c r="A108" s="184">
        <v>64</v>
      </c>
      <c r="B108" s="185" t="s">
        <v>413</v>
      </c>
      <c r="C108" s="153" t="s">
        <v>31</v>
      </c>
      <c r="D108" s="52" t="s">
        <v>512</v>
      </c>
      <c r="E108" s="153" t="s">
        <v>414</v>
      </c>
      <c r="F108" s="153" t="s">
        <v>178</v>
      </c>
      <c r="G108" s="153" t="s">
        <v>415</v>
      </c>
      <c r="H108" s="186">
        <v>107936.42</v>
      </c>
      <c r="I108" s="190">
        <v>105436.42</v>
      </c>
      <c r="J108" s="208">
        <v>1500</v>
      </c>
      <c r="K108" s="208">
        <v>1500</v>
      </c>
      <c r="L108" s="153"/>
      <c r="M108" s="153"/>
      <c r="N108" s="153"/>
      <c r="O108" s="153" t="s">
        <v>36</v>
      </c>
      <c r="P108" s="52">
        <v>2021.3</v>
      </c>
      <c r="Q108" s="52" t="s">
        <v>249</v>
      </c>
      <c r="R108" s="50" t="s">
        <v>416</v>
      </c>
      <c r="S108" s="153" t="s">
        <v>33</v>
      </c>
      <c r="T108" s="206" t="s">
        <v>40</v>
      </c>
      <c r="U108" s="136"/>
    </row>
    <row r="109" s="3" customFormat="1" ht="40" customHeight="1" spans="1:21">
      <c r="A109" s="187"/>
      <c r="B109" s="188"/>
      <c r="C109" s="189" t="s">
        <v>31</v>
      </c>
      <c r="D109" s="189" t="s">
        <v>45</v>
      </c>
      <c r="E109" s="189" t="s">
        <v>414</v>
      </c>
      <c r="F109" s="190" t="s">
        <v>178</v>
      </c>
      <c r="G109" s="190" t="s">
        <v>415</v>
      </c>
      <c r="H109" s="191"/>
      <c r="I109" s="193"/>
      <c r="J109" s="115">
        <f>SUM(K109:N109)</f>
        <v>20</v>
      </c>
      <c r="K109" s="53"/>
      <c r="L109" s="53"/>
      <c r="M109" s="53">
        <v>20</v>
      </c>
      <c r="N109" s="53"/>
      <c r="O109" s="52" t="s">
        <v>94</v>
      </c>
      <c r="P109" s="157">
        <v>2021.3</v>
      </c>
      <c r="Q109" s="157" t="s">
        <v>249</v>
      </c>
      <c r="R109" s="190" t="s">
        <v>416</v>
      </c>
      <c r="S109" s="189" t="s">
        <v>33</v>
      </c>
      <c r="T109" s="189" t="s">
        <v>40</v>
      </c>
      <c r="U109" s="136"/>
    </row>
    <row r="110" s="3" customFormat="1" ht="48" customHeight="1" spans="1:21">
      <c r="A110" s="187"/>
      <c r="B110" s="188"/>
      <c r="C110" s="192"/>
      <c r="D110" s="192"/>
      <c r="E110" s="192"/>
      <c r="F110" s="193"/>
      <c r="G110" s="193"/>
      <c r="H110" s="191"/>
      <c r="I110" s="193"/>
      <c r="J110" s="115">
        <f>SUM(K110:N110)</f>
        <v>100</v>
      </c>
      <c r="K110" s="53"/>
      <c r="L110" s="53"/>
      <c r="M110" s="53">
        <v>100</v>
      </c>
      <c r="N110" s="53"/>
      <c r="O110" s="51" t="s">
        <v>198</v>
      </c>
      <c r="P110" s="210"/>
      <c r="Q110" s="210"/>
      <c r="R110" s="193"/>
      <c r="S110" s="192"/>
      <c r="T110" s="192"/>
      <c r="U110" s="136"/>
    </row>
    <row r="111" s="6" customFormat="1" ht="45" customHeight="1" spans="1:21">
      <c r="A111" s="187"/>
      <c r="B111" s="188"/>
      <c r="C111" s="192"/>
      <c r="D111" s="192"/>
      <c r="E111" s="192"/>
      <c r="F111" s="193"/>
      <c r="G111" s="193"/>
      <c r="H111" s="191"/>
      <c r="I111" s="193"/>
      <c r="J111" s="189">
        <f>SUM(K111:N111)</f>
        <v>380</v>
      </c>
      <c r="K111" s="190"/>
      <c r="L111" s="190"/>
      <c r="M111" s="190"/>
      <c r="N111" s="190">
        <v>380</v>
      </c>
      <c r="O111" s="189" t="s">
        <v>417</v>
      </c>
      <c r="P111" s="210"/>
      <c r="Q111" s="210"/>
      <c r="R111" s="193"/>
      <c r="S111" s="192"/>
      <c r="T111" s="192"/>
      <c r="U111" s="216"/>
    </row>
    <row r="112" s="6" customFormat="1" ht="58" customHeight="1" spans="1:21">
      <c r="A112" s="177"/>
      <c r="B112" s="194" t="s">
        <v>418</v>
      </c>
      <c r="C112" s="194"/>
      <c r="D112" s="194"/>
      <c r="E112" s="194"/>
      <c r="F112" s="194"/>
      <c r="G112" s="194"/>
      <c r="H112" s="178">
        <f>SUM(H113:H157)</f>
        <v>5093.3196</v>
      </c>
      <c r="I112" s="178">
        <f t="shared" ref="I112:N112" si="16">SUM(I113:I157)</f>
        <v>0</v>
      </c>
      <c r="J112" s="178">
        <f t="shared" si="16"/>
        <v>5093.32</v>
      </c>
      <c r="K112" s="178">
        <f t="shared" si="16"/>
        <v>2571.32</v>
      </c>
      <c r="L112" s="178">
        <f t="shared" si="16"/>
        <v>372</v>
      </c>
      <c r="M112" s="178">
        <f t="shared" si="16"/>
        <v>2150</v>
      </c>
      <c r="N112" s="178">
        <f t="shared" si="16"/>
        <v>0</v>
      </c>
      <c r="O112" s="204"/>
      <c r="P112" s="204"/>
      <c r="Q112" s="204"/>
      <c r="R112" s="204"/>
      <c r="S112" s="204"/>
      <c r="T112" s="204"/>
      <c r="U112" s="216"/>
    </row>
    <row r="113" s="6" customFormat="1" ht="74" customHeight="1" spans="1:21">
      <c r="A113" s="50">
        <v>39</v>
      </c>
      <c r="B113" s="53" t="s">
        <v>419</v>
      </c>
      <c r="C113" s="52" t="s">
        <v>44</v>
      </c>
      <c r="D113" s="163" t="s">
        <v>45</v>
      </c>
      <c r="E113" s="195" t="s">
        <v>420</v>
      </c>
      <c r="F113" s="163" t="s">
        <v>863</v>
      </c>
      <c r="G113" s="163" t="s">
        <v>422</v>
      </c>
      <c r="H113" s="60">
        <v>300</v>
      </c>
      <c r="I113" s="115"/>
      <c r="J113" s="94">
        <v>300</v>
      </c>
      <c r="K113" s="163"/>
      <c r="L113" s="163"/>
      <c r="M113" s="163">
        <v>300</v>
      </c>
      <c r="N113" s="163"/>
      <c r="O113" s="115" t="s">
        <v>423</v>
      </c>
      <c r="P113" s="53">
        <v>2022.4</v>
      </c>
      <c r="Q113" s="53">
        <v>2022.12</v>
      </c>
      <c r="R113" s="217" t="s">
        <v>424</v>
      </c>
      <c r="S113" s="195" t="s">
        <v>420</v>
      </c>
      <c r="T113" s="52" t="s">
        <v>864</v>
      </c>
      <c r="U113" s="216"/>
    </row>
    <row r="114" s="6" customFormat="1" ht="67" customHeight="1" spans="1:21">
      <c r="A114" s="50">
        <v>40</v>
      </c>
      <c r="B114" s="51" t="s">
        <v>431</v>
      </c>
      <c r="C114" s="52" t="s">
        <v>31</v>
      </c>
      <c r="D114" s="52" t="s">
        <v>45</v>
      </c>
      <c r="E114" s="195" t="s">
        <v>432</v>
      </c>
      <c r="F114" s="52" t="s">
        <v>865</v>
      </c>
      <c r="G114" s="51" t="s">
        <v>434</v>
      </c>
      <c r="H114" s="53">
        <f>SUM(I114:J114)</f>
        <v>360</v>
      </c>
      <c r="I114" s="53"/>
      <c r="J114" s="115">
        <v>360</v>
      </c>
      <c r="K114" s="115">
        <v>360</v>
      </c>
      <c r="L114" s="53"/>
      <c r="M114" s="53"/>
      <c r="N114" s="53"/>
      <c r="O114" s="51" t="s">
        <v>48</v>
      </c>
      <c r="P114" s="53">
        <v>2022.4</v>
      </c>
      <c r="Q114" s="53">
        <v>2022.12</v>
      </c>
      <c r="R114" s="52" t="s">
        <v>435</v>
      </c>
      <c r="S114" s="195" t="s">
        <v>432</v>
      </c>
      <c r="T114" s="52" t="s">
        <v>866</v>
      </c>
      <c r="U114" s="216"/>
    </row>
    <row r="115" s="6" customFormat="1" ht="42" spans="1:20">
      <c r="A115" s="196">
        <v>19</v>
      </c>
      <c r="B115" s="197" t="s">
        <v>437</v>
      </c>
      <c r="C115" s="198" t="s">
        <v>31</v>
      </c>
      <c r="D115" s="198" t="s">
        <v>438</v>
      </c>
      <c r="E115" s="198" t="s">
        <v>442</v>
      </c>
      <c r="F115" s="198" t="s">
        <v>867</v>
      </c>
      <c r="G115" s="198" t="s">
        <v>440</v>
      </c>
      <c r="H115" s="199">
        <v>1000</v>
      </c>
      <c r="I115" s="199"/>
      <c r="J115" s="199">
        <v>1000</v>
      </c>
      <c r="K115" s="198">
        <v>1000</v>
      </c>
      <c r="L115" s="196"/>
      <c r="M115" s="196"/>
      <c r="N115" s="198"/>
      <c r="O115" s="198" t="s">
        <v>36</v>
      </c>
      <c r="P115" s="199">
        <v>2021.3</v>
      </c>
      <c r="Q115" s="199">
        <v>2022.12</v>
      </c>
      <c r="R115" s="218" t="s">
        <v>441</v>
      </c>
      <c r="S115" s="198" t="s">
        <v>442</v>
      </c>
      <c r="T115" s="219" t="s">
        <v>436</v>
      </c>
    </row>
    <row r="116" s="6" customFormat="1" ht="82" customHeight="1" spans="1:20">
      <c r="A116" s="50">
        <v>41</v>
      </c>
      <c r="B116" s="52" t="s">
        <v>447</v>
      </c>
      <c r="C116" s="52" t="s">
        <v>44</v>
      </c>
      <c r="D116" s="52" t="s">
        <v>45</v>
      </c>
      <c r="E116" s="52" t="s">
        <v>33</v>
      </c>
      <c r="F116" s="52" t="s">
        <v>868</v>
      </c>
      <c r="G116" s="52" t="s">
        <v>449</v>
      </c>
      <c r="H116" s="53">
        <f t="shared" ref="H116:H127" si="17">SUM(I116:J116)</f>
        <v>50</v>
      </c>
      <c r="I116" s="53"/>
      <c r="J116" s="53">
        <f t="shared" ref="J116:J121" si="18">SUM(K116:N116)</f>
        <v>50</v>
      </c>
      <c r="K116" s="53"/>
      <c r="L116" s="53"/>
      <c r="M116" s="53">
        <v>50</v>
      </c>
      <c r="N116" s="53"/>
      <c r="O116" s="52" t="s">
        <v>450</v>
      </c>
      <c r="P116" s="52">
        <v>2022.7</v>
      </c>
      <c r="Q116" s="52">
        <v>2022.12</v>
      </c>
      <c r="R116" s="154" t="s">
        <v>451</v>
      </c>
      <c r="S116" s="52" t="s">
        <v>33</v>
      </c>
      <c r="T116" s="52" t="s">
        <v>40</v>
      </c>
    </row>
    <row r="117" s="6" customFormat="1" ht="53" customHeight="1" spans="1:20">
      <c r="A117" s="50">
        <v>44</v>
      </c>
      <c r="B117" s="52" t="s">
        <v>869</v>
      </c>
      <c r="C117" s="52" t="s">
        <v>44</v>
      </c>
      <c r="D117" s="52" t="s">
        <v>45</v>
      </c>
      <c r="E117" s="52" t="s">
        <v>33</v>
      </c>
      <c r="F117" s="52" t="s">
        <v>870</v>
      </c>
      <c r="G117" s="52" t="s">
        <v>453</v>
      </c>
      <c r="H117" s="53">
        <f t="shared" si="17"/>
        <v>100</v>
      </c>
      <c r="I117" s="53"/>
      <c r="J117" s="53">
        <f t="shared" si="18"/>
        <v>100</v>
      </c>
      <c r="K117" s="53"/>
      <c r="L117" s="53"/>
      <c r="M117" s="53">
        <v>100</v>
      </c>
      <c r="N117" s="53"/>
      <c r="O117" s="52" t="s">
        <v>450</v>
      </c>
      <c r="P117" s="52">
        <v>2022.7</v>
      </c>
      <c r="Q117" s="52">
        <v>2022.12</v>
      </c>
      <c r="R117" s="200" t="s">
        <v>454</v>
      </c>
      <c r="S117" s="52" t="s">
        <v>33</v>
      </c>
      <c r="T117" s="52" t="s">
        <v>40</v>
      </c>
    </row>
    <row r="118" s="6" customFormat="1" ht="63" customHeight="1" spans="1:20">
      <c r="A118" s="50">
        <v>45</v>
      </c>
      <c r="B118" s="52" t="s">
        <v>455</v>
      </c>
      <c r="C118" s="52" t="s">
        <v>44</v>
      </c>
      <c r="D118" s="52" t="s">
        <v>45</v>
      </c>
      <c r="E118" s="52" t="s">
        <v>33</v>
      </c>
      <c r="F118" s="52" t="s">
        <v>871</v>
      </c>
      <c r="G118" s="52" t="s">
        <v>457</v>
      </c>
      <c r="H118" s="53">
        <f t="shared" si="17"/>
        <v>50</v>
      </c>
      <c r="I118" s="53"/>
      <c r="J118" s="53">
        <f t="shared" si="18"/>
        <v>50</v>
      </c>
      <c r="K118" s="53"/>
      <c r="L118" s="53"/>
      <c r="M118" s="53">
        <v>50</v>
      </c>
      <c r="N118" s="53"/>
      <c r="O118" s="52" t="s">
        <v>450</v>
      </c>
      <c r="P118" s="52">
        <v>2022.7</v>
      </c>
      <c r="Q118" s="52">
        <v>2022.12</v>
      </c>
      <c r="R118" s="200" t="s">
        <v>458</v>
      </c>
      <c r="S118" s="52" t="s">
        <v>33</v>
      </c>
      <c r="T118" s="52" t="s">
        <v>40</v>
      </c>
    </row>
    <row r="119" s="6" customFormat="1" ht="52" customHeight="1" spans="1:20">
      <c r="A119" s="50">
        <v>42</v>
      </c>
      <c r="B119" s="52" t="s">
        <v>455</v>
      </c>
      <c r="C119" s="52" t="s">
        <v>44</v>
      </c>
      <c r="D119" s="52" t="s">
        <v>45</v>
      </c>
      <c r="E119" s="52" t="s">
        <v>33</v>
      </c>
      <c r="F119" s="52" t="s">
        <v>872</v>
      </c>
      <c r="G119" s="52" t="s">
        <v>873</v>
      </c>
      <c r="H119" s="53">
        <f t="shared" si="17"/>
        <v>50</v>
      </c>
      <c r="I119" s="53"/>
      <c r="J119" s="53">
        <f t="shared" si="18"/>
        <v>50</v>
      </c>
      <c r="K119" s="53"/>
      <c r="L119" s="53"/>
      <c r="M119" s="53">
        <v>50</v>
      </c>
      <c r="N119" s="53"/>
      <c r="O119" s="52" t="s">
        <v>450</v>
      </c>
      <c r="P119" s="52">
        <v>2022.7</v>
      </c>
      <c r="Q119" s="52">
        <v>2022.12</v>
      </c>
      <c r="R119" s="154" t="s">
        <v>478</v>
      </c>
      <c r="S119" s="52" t="s">
        <v>33</v>
      </c>
      <c r="T119" s="52" t="s">
        <v>40</v>
      </c>
    </row>
    <row r="120" s="6" customFormat="1" ht="42.75" spans="1:20">
      <c r="A120" s="50">
        <v>46</v>
      </c>
      <c r="B120" s="52" t="s">
        <v>459</v>
      </c>
      <c r="C120" s="52" t="s">
        <v>44</v>
      </c>
      <c r="D120" s="52" t="s">
        <v>45</v>
      </c>
      <c r="E120" s="52" t="s">
        <v>33</v>
      </c>
      <c r="F120" s="52" t="s">
        <v>874</v>
      </c>
      <c r="G120" s="52" t="s">
        <v>461</v>
      </c>
      <c r="H120" s="53">
        <f t="shared" si="17"/>
        <v>50</v>
      </c>
      <c r="I120" s="53"/>
      <c r="J120" s="53">
        <f t="shared" si="18"/>
        <v>50</v>
      </c>
      <c r="K120" s="53"/>
      <c r="L120" s="53"/>
      <c r="M120" s="53">
        <v>50</v>
      </c>
      <c r="N120" s="53"/>
      <c r="O120" s="52" t="s">
        <v>450</v>
      </c>
      <c r="P120" s="52">
        <v>2022.7</v>
      </c>
      <c r="Q120" s="52">
        <v>2022.12</v>
      </c>
      <c r="R120" s="154" t="s">
        <v>462</v>
      </c>
      <c r="S120" s="52" t="s">
        <v>33</v>
      </c>
      <c r="T120" s="52" t="s">
        <v>40</v>
      </c>
    </row>
    <row r="121" s="6" customFormat="1" ht="42.75" spans="1:20">
      <c r="A121" s="50">
        <v>52</v>
      </c>
      <c r="B121" s="52" t="s">
        <v>463</v>
      </c>
      <c r="C121" s="52" t="s">
        <v>44</v>
      </c>
      <c r="D121" s="52" t="s">
        <v>45</v>
      </c>
      <c r="E121" s="52" t="s">
        <v>33</v>
      </c>
      <c r="F121" s="52" t="s">
        <v>875</v>
      </c>
      <c r="G121" s="52" t="s">
        <v>465</v>
      </c>
      <c r="H121" s="53">
        <f t="shared" si="17"/>
        <v>50</v>
      </c>
      <c r="I121" s="53"/>
      <c r="J121" s="53">
        <f t="shared" si="18"/>
        <v>50</v>
      </c>
      <c r="K121" s="53"/>
      <c r="L121" s="53"/>
      <c r="M121" s="53">
        <v>50</v>
      </c>
      <c r="N121" s="53"/>
      <c r="O121" s="52" t="s">
        <v>450</v>
      </c>
      <c r="P121" s="52">
        <v>2022.7</v>
      </c>
      <c r="Q121" s="52">
        <v>2022.12</v>
      </c>
      <c r="R121" s="154" t="s">
        <v>466</v>
      </c>
      <c r="S121" s="52" t="s">
        <v>33</v>
      </c>
      <c r="T121" s="52" t="s">
        <v>40</v>
      </c>
    </row>
    <row r="122" s="6" customFormat="1" ht="78.75" spans="1:20">
      <c r="A122" s="50">
        <v>43</v>
      </c>
      <c r="B122" s="195" t="s">
        <v>426</v>
      </c>
      <c r="C122" s="52" t="s">
        <v>44</v>
      </c>
      <c r="D122" s="52" t="s">
        <v>45</v>
      </c>
      <c r="E122" s="195" t="s">
        <v>420</v>
      </c>
      <c r="F122" s="195" t="s">
        <v>876</v>
      </c>
      <c r="G122" s="200" t="s">
        <v>428</v>
      </c>
      <c r="H122" s="53">
        <f t="shared" si="17"/>
        <v>302</v>
      </c>
      <c r="I122" s="53"/>
      <c r="J122" s="211">
        <v>302</v>
      </c>
      <c r="K122" s="53"/>
      <c r="L122" s="211">
        <v>302</v>
      </c>
      <c r="M122" s="53"/>
      <c r="N122" s="53"/>
      <c r="O122" s="195" t="s">
        <v>429</v>
      </c>
      <c r="P122" s="52">
        <v>2022.6</v>
      </c>
      <c r="Q122" s="51">
        <v>2022.12</v>
      </c>
      <c r="R122" s="52" t="s">
        <v>430</v>
      </c>
      <c r="S122" s="195" t="s">
        <v>420</v>
      </c>
      <c r="T122" s="52" t="s">
        <v>864</v>
      </c>
    </row>
    <row r="123" s="6" customFormat="1" ht="108" spans="1:20">
      <c r="A123" s="50">
        <v>47</v>
      </c>
      <c r="B123" s="52" t="s">
        <v>467</v>
      </c>
      <c r="C123" s="52" t="s">
        <v>44</v>
      </c>
      <c r="D123" s="52" t="s">
        <v>45</v>
      </c>
      <c r="E123" s="195" t="s">
        <v>420</v>
      </c>
      <c r="F123" s="52" t="s">
        <v>870</v>
      </c>
      <c r="G123" s="50" t="s">
        <v>468</v>
      </c>
      <c r="H123" s="53">
        <f t="shared" si="17"/>
        <v>100</v>
      </c>
      <c r="I123" s="53"/>
      <c r="J123" s="53">
        <f>SUM(K123:N123)</f>
        <v>100</v>
      </c>
      <c r="K123" s="53"/>
      <c r="L123" s="53"/>
      <c r="M123" s="53">
        <v>100</v>
      </c>
      <c r="N123" s="53"/>
      <c r="O123" s="52" t="s">
        <v>469</v>
      </c>
      <c r="P123" s="52">
        <v>2022.8</v>
      </c>
      <c r="Q123" s="52">
        <v>2022.12</v>
      </c>
      <c r="R123" s="51" t="s">
        <v>454</v>
      </c>
      <c r="S123" s="52" t="s">
        <v>33</v>
      </c>
      <c r="T123" s="52" t="s">
        <v>40</v>
      </c>
    </row>
    <row r="124" s="6" customFormat="1" ht="71.25" spans="1:20">
      <c r="A124" s="50">
        <v>48</v>
      </c>
      <c r="B124" s="52" t="s">
        <v>877</v>
      </c>
      <c r="C124" s="52" t="s">
        <v>44</v>
      </c>
      <c r="D124" s="52" t="s">
        <v>45</v>
      </c>
      <c r="E124" s="52" t="s">
        <v>33</v>
      </c>
      <c r="F124" s="52" t="s">
        <v>878</v>
      </c>
      <c r="G124" s="52" t="s">
        <v>188</v>
      </c>
      <c r="H124" s="53">
        <f t="shared" si="17"/>
        <v>100</v>
      </c>
      <c r="I124" s="53"/>
      <c r="J124" s="53">
        <f>SUM(K124:N124)</f>
        <v>100</v>
      </c>
      <c r="K124" s="53"/>
      <c r="L124" s="53"/>
      <c r="M124" s="53">
        <v>100</v>
      </c>
      <c r="N124" s="53"/>
      <c r="O124" s="52" t="s">
        <v>469</v>
      </c>
      <c r="P124" s="52">
        <v>2022.3</v>
      </c>
      <c r="Q124" s="52">
        <v>2022.12</v>
      </c>
      <c r="R124" s="51" t="s">
        <v>879</v>
      </c>
      <c r="S124" s="52" t="s">
        <v>33</v>
      </c>
      <c r="T124" s="52" t="s">
        <v>40</v>
      </c>
    </row>
    <row r="125" s="6" customFormat="1" ht="85.5" spans="1:20">
      <c r="A125" s="50">
        <v>49</v>
      </c>
      <c r="B125" s="52" t="s">
        <v>473</v>
      </c>
      <c r="C125" s="52" t="s">
        <v>44</v>
      </c>
      <c r="D125" s="52" t="s">
        <v>45</v>
      </c>
      <c r="E125" s="52" t="s">
        <v>33</v>
      </c>
      <c r="F125" s="52" t="s">
        <v>868</v>
      </c>
      <c r="G125" s="52" t="s">
        <v>474</v>
      </c>
      <c r="H125" s="53">
        <f t="shared" si="17"/>
        <v>100</v>
      </c>
      <c r="I125" s="53"/>
      <c r="J125" s="53">
        <f>SUM(K125:N125)</f>
        <v>100</v>
      </c>
      <c r="K125" s="53"/>
      <c r="L125" s="53"/>
      <c r="M125" s="53">
        <v>100</v>
      </c>
      <c r="N125" s="53"/>
      <c r="O125" s="52" t="s">
        <v>469</v>
      </c>
      <c r="P125" s="52">
        <v>2022.8</v>
      </c>
      <c r="Q125" s="52">
        <v>2022.12</v>
      </c>
      <c r="R125" s="51" t="s">
        <v>451</v>
      </c>
      <c r="S125" s="52" t="s">
        <v>33</v>
      </c>
      <c r="T125" s="52" t="s">
        <v>40</v>
      </c>
    </row>
    <row r="126" s="6" customFormat="1" ht="57" spans="1:20">
      <c r="A126" s="50">
        <v>50</v>
      </c>
      <c r="B126" s="52" t="s">
        <v>603</v>
      </c>
      <c r="C126" s="52" t="s">
        <v>44</v>
      </c>
      <c r="D126" s="52" t="s">
        <v>45</v>
      </c>
      <c r="E126" s="52" t="s">
        <v>62</v>
      </c>
      <c r="F126" s="52" t="s">
        <v>880</v>
      </c>
      <c r="G126" s="52" t="s">
        <v>605</v>
      </c>
      <c r="H126" s="53">
        <f t="shared" si="17"/>
        <v>100</v>
      </c>
      <c r="I126" s="53"/>
      <c r="J126" s="53">
        <f>SUM(K126:N126)</f>
        <v>100</v>
      </c>
      <c r="K126" s="53"/>
      <c r="L126" s="53"/>
      <c r="M126" s="53">
        <v>100</v>
      </c>
      <c r="N126" s="53"/>
      <c r="O126" s="52" t="s">
        <v>469</v>
      </c>
      <c r="P126" s="52">
        <v>2022.3</v>
      </c>
      <c r="Q126" s="52">
        <v>2022.12</v>
      </c>
      <c r="R126" s="51" t="s">
        <v>606</v>
      </c>
      <c r="S126" s="52" t="s">
        <v>33</v>
      </c>
      <c r="T126" s="52" t="s">
        <v>40</v>
      </c>
    </row>
    <row r="127" s="6" customFormat="1" ht="85.5" spans="1:20">
      <c r="A127" s="50">
        <v>51</v>
      </c>
      <c r="B127" s="52" t="s">
        <v>881</v>
      </c>
      <c r="C127" s="52" t="s">
        <v>44</v>
      </c>
      <c r="D127" s="52" t="s">
        <v>45</v>
      </c>
      <c r="E127" s="52" t="s">
        <v>33</v>
      </c>
      <c r="F127" s="52" t="s">
        <v>872</v>
      </c>
      <c r="G127" s="52" t="s">
        <v>477</v>
      </c>
      <c r="H127" s="53">
        <f t="shared" si="17"/>
        <v>100</v>
      </c>
      <c r="I127" s="53"/>
      <c r="J127" s="53">
        <f>SUM(K127:N127)</f>
        <v>100</v>
      </c>
      <c r="K127" s="53"/>
      <c r="L127" s="53"/>
      <c r="M127" s="53">
        <v>100</v>
      </c>
      <c r="N127" s="53"/>
      <c r="O127" s="52" t="s">
        <v>469</v>
      </c>
      <c r="P127" s="52">
        <v>2022.8</v>
      </c>
      <c r="Q127" s="52">
        <v>2022.12</v>
      </c>
      <c r="R127" s="51" t="s">
        <v>478</v>
      </c>
      <c r="S127" s="52" t="s">
        <v>33</v>
      </c>
      <c r="T127" s="52" t="s">
        <v>40</v>
      </c>
    </row>
    <row r="128" s="6" customFormat="1" ht="130" customHeight="1" spans="1:20">
      <c r="A128" s="50">
        <v>53</v>
      </c>
      <c r="B128" s="52" t="s">
        <v>595</v>
      </c>
      <c r="C128" s="52" t="s">
        <v>44</v>
      </c>
      <c r="D128" s="52" t="s">
        <v>45</v>
      </c>
      <c r="E128" s="52" t="s">
        <v>33</v>
      </c>
      <c r="F128" s="52" t="s">
        <v>882</v>
      </c>
      <c r="G128" s="52" t="s">
        <v>597</v>
      </c>
      <c r="H128" s="53">
        <f t="shared" ref="H122:H138" si="19">SUM(I128:J128)</f>
        <v>100</v>
      </c>
      <c r="I128" s="53"/>
      <c r="J128" s="53">
        <f t="shared" ref="J122:J137" si="20">SUM(K128:N128)</f>
        <v>100</v>
      </c>
      <c r="K128" s="53"/>
      <c r="L128" s="53"/>
      <c r="M128" s="53">
        <v>100</v>
      </c>
      <c r="N128" s="53"/>
      <c r="O128" s="52" t="s">
        <v>469</v>
      </c>
      <c r="P128" s="52">
        <v>2022.8</v>
      </c>
      <c r="Q128" s="52">
        <v>2022.12</v>
      </c>
      <c r="R128" s="51" t="s">
        <v>598</v>
      </c>
      <c r="S128" s="52" t="s">
        <v>33</v>
      </c>
      <c r="T128" s="52" t="s">
        <v>40</v>
      </c>
    </row>
    <row r="129" s="6" customFormat="1" ht="85.5" spans="1:20">
      <c r="A129" s="50">
        <v>54</v>
      </c>
      <c r="B129" s="52" t="s">
        <v>479</v>
      </c>
      <c r="C129" s="52" t="s">
        <v>44</v>
      </c>
      <c r="D129" s="52" t="s">
        <v>45</v>
      </c>
      <c r="E129" s="52" t="s">
        <v>33</v>
      </c>
      <c r="F129" s="52" t="s">
        <v>874</v>
      </c>
      <c r="G129" s="52" t="s">
        <v>461</v>
      </c>
      <c r="H129" s="53">
        <f t="shared" si="19"/>
        <v>100</v>
      </c>
      <c r="I129" s="53"/>
      <c r="J129" s="53">
        <f t="shared" si="20"/>
        <v>100</v>
      </c>
      <c r="K129" s="53"/>
      <c r="L129" s="53"/>
      <c r="M129" s="53">
        <v>100</v>
      </c>
      <c r="N129" s="53"/>
      <c r="O129" s="52" t="s">
        <v>469</v>
      </c>
      <c r="P129" s="52">
        <v>2022.8</v>
      </c>
      <c r="Q129" s="52">
        <v>2022.12</v>
      </c>
      <c r="R129" s="51" t="s">
        <v>462</v>
      </c>
      <c r="S129" s="52" t="s">
        <v>33</v>
      </c>
      <c r="T129" s="52" t="s">
        <v>40</v>
      </c>
    </row>
    <row r="130" s="6" customFormat="1" ht="81" spans="1:20">
      <c r="A130" s="50">
        <v>55</v>
      </c>
      <c r="B130" s="52" t="s">
        <v>883</v>
      </c>
      <c r="C130" s="52" t="s">
        <v>44</v>
      </c>
      <c r="D130" s="52" t="s">
        <v>45</v>
      </c>
      <c r="E130" s="52" t="s">
        <v>33</v>
      </c>
      <c r="F130" s="52" t="s">
        <v>884</v>
      </c>
      <c r="G130" s="52" t="s">
        <v>885</v>
      </c>
      <c r="H130" s="53">
        <f t="shared" si="19"/>
        <v>100</v>
      </c>
      <c r="I130" s="53"/>
      <c r="J130" s="53">
        <f t="shared" si="20"/>
        <v>100</v>
      </c>
      <c r="K130" s="53"/>
      <c r="L130" s="53"/>
      <c r="M130" s="53">
        <v>100</v>
      </c>
      <c r="N130" s="53"/>
      <c r="O130" s="52" t="s">
        <v>483</v>
      </c>
      <c r="P130" s="52">
        <v>2022.8</v>
      </c>
      <c r="Q130" s="52">
        <v>2022.12</v>
      </c>
      <c r="R130" s="146" t="s">
        <v>484</v>
      </c>
      <c r="S130" s="52" t="s">
        <v>33</v>
      </c>
      <c r="T130" s="52" t="s">
        <v>40</v>
      </c>
    </row>
    <row r="131" s="6" customFormat="1" ht="81" spans="1:20">
      <c r="A131" s="50">
        <v>56</v>
      </c>
      <c r="B131" s="52" t="s">
        <v>886</v>
      </c>
      <c r="C131" s="52" t="s">
        <v>44</v>
      </c>
      <c r="D131" s="52" t="s">
        <v>45</v>
      </c>
      <c r="E131" s="52" t="s">
        <v>33</v>
      </c>
      <c r="F131" s="52" t="s">
        <v>887</v>
      </c>
      <c r="G131" s="52" t="s">
        <v>888</v>
      </c>
      <c r="H131" s="53">
        <f t="shared" si="19"/>
        <v>100</v>
      </c>
      <c r="I131" s="53"/>
      <c r="J131" s="53">
        <f t="shared" si="20"/>
        <v>100</v>
      </c>
      <c r="K131" s="53"/>
      <c r="L131" s="53"/>
      <c r="M131" s="53">
        <v>100</v>
      </c>
      <c r="N131" s="53"/>
      <c r="O131" s="52" t="s">
        <v>483</v>
      </c>
      <c r="P131" s="52">
        <v>2022.8</v>
      </c>
      <c r="Q131" s="52">
        <v>2022.12</v>
      </c>
      <c r="R131" s="146" t="s">
        <v>602</v>
      </c>
      <c r="S131" s="52" t="s">
        <v>33</v>
      </c>
      <c r="T131" s="52" t="s">
        <v>40</v>
      </c>
    </row>
    <row r="132" s="6" customFormat="1" ht="81" spans="1:20">
      <c r="A132" s="50">
        <v>57</v>
      </c>
      <c r="B132" s="52" t="s">
        <v>889</v>
      </c>
      <c r="C132" s="52" t="s">
        <v>44</v>
      </c>
      <c r="D132" s="52" t="s">
        <v>45</v>
      </c>
      <c r="E132" s="52" t="s">
        <v>33</v>
      </c>
      <c r="F132" s="52" t="s">
        <v>890</v>
      </c>
      <c r="G132" s="52" t="s">
        <v>486</v>
      </c>
      <c r="H132" s="53">
        <f t="shared" si="19"/>
        <v>100</v>
      </c>
      <c r="I132" s="53"/>
      <c r="J132" s="53">
        <f t="shared" si="20"/>
        <v>100</v>
      </c>
      <c r="K132" s="53"/>
      <c r="L132" s="53"/>
      <c r="M132" s="53">
        <v>100</v>
      </c>
      <c r="N132" s="53"/>
      <c r="O132" s="52" t="s">
        <v>483</v>
      </c>
      <c r="P132" s="52">
        <v>2022.8</v>
      </c>
      <c r="Q132" s="52">
        <v>2022.12</v>
      </c>
      <c r="R132" s="146" t="s">
        <v>487</v>
      </c>
      <c r="S132" s="52" t="s">
        <v>33</v>
      </c>
      <c r="T132" s="52" t="s">
        <v>40</v>
      </c>
    </row>
    <row r="133" s="6" customFormat="1" ht="81" spans="1:20">
      <c r="A133" s="50">
        <v>58</v>
      </c>
      <c r="B133" s="52" t="s">
        <v>891</v>
      </c>
      <c r="C133" s="52" t="s">
        <v>44</v>
      </c>
      <c r="D133" s="52" t="s">
        <v>45</v>
      </c>
      <c r="E133" s="52" t="s">
        <v>489</v>
      </c>
      <c r="F133" s="52" t="s">
        <v>892</v>
      </c>
      <c r="G133" s="52" t="s">
        <v>491</v>
      </c>
      <c r="H133" s="53">
        <f t="shared" si="19"/>
        <v>100</v>
      </c>
      <c r="I133" s="53"/>
      <c r="J133" s="53">
        <f t="shared" si="20"/>
        <v>100</v>
      </c>
      <c r="K133" s="53"/>
      <c r="L133" s="53"/>
      <c r="M133" s="53">
        <v>100</v>
      </c>
      <c r="N133" s="53"/>
      <c r="O133" s="52" t="s">
        <v>483</v>
      </c>
      <c r="P133" s="52">
        <v>2022.8</v>
      </c>
      <c r="Q133" s="52">
        <v>2022.12</v>
      </c>
      <c r="R133" s="146" t="s">
        <v>492</v>
      </c>
      <c r="S133" s="52" t="s">
        <v>33</v>
      </c>
      <c r="T133" s="52" t="s">
        <v>40</v>
      </c>
    </row>
    <row r="134" s="6" customFormat="1" ht="81" spans="1:20">
      <c r="A134" s="50">
        <v>59</v>
      </c>
      <c r="B134" s="52" t="s">
        <v>893</v>
      </c>
      <c r="C134" s="52" t="s">
        <v>44</v>
      </c>
      <c r="D134" s="52" t="s">
        <v>45</v>
      </c>
      <c r="E134" s="52" t="s">
        <v>489</v>
      </c>
      <c r="F134" s="52" t="s">
        <v>875</v>
      </c>
      <c r="G134" s="52" t="s">
        <v>494</v>
      </c>
      <c r="H134" s="53">
        <f t="shared" si="19"/>
        <v>100</v>
      </c>
      <c r="I134" s="53"/>
      <c r="J134" s="53">
        <f t="shared" si="20"/>
        <v>100</v>
      </c>
      <c r="K134" s="53"/>
      <c r="L134" s="53"/>
      <c r="M134" s="53">
        <v>100</v>
      </c>
      <c r="N134" s="53"/>
      <c r="O134" s="52" t="s">
        <v>483</v>
      </c>
      <c r="P134" s="52">
        <v>2022.8</v>
      </c>
      <c r="Q134" s="52">
        <v>2022.12</v>
      </c>
      <c r="R134" s="146" t="s">
        <v>466</v>
      </c>
      <c r="S134" s="52" t="s">
        <v>33</v>
      </c>
      <c r="T134" s="52" t="s">
        <v>40</v>
      </c>
    </row>
    <row r="135" s="6" customFormat="1" ht="142.5" spans="1:20">
      <c r="A135" s="50">
        <v>60</v>
      </c>
      <c r="B135" s="52" t="s">
        <v>894</v>
      </c>
      <c r="C135" s="52" t="s">
        <v>44</v>
      </c>
      <c r="D135" s="52" t="s">
        <v>45</v>
      </c>
      <c r="E135" s="52" t="s">
        <v>489</v>
      </c>
      <c r="F135" s="52" t="s">
        <v>895</v>
      </c>
      <c r="G135" s="52" t="s">
        <v>497</v>
      </c>
      <c r="H135" s="53">
        <f t="shared" si="19"/>
        <v>100</v>
      </c>
      <c r="I135" s="53"/>
      <c r="J135" s="53">
        <f t="shared" si="20"/>
        <v>100</v>
      </c>
      <c r="K135" s="53"/>
      <c r="L135" s="53"/>
      <c r="M135" s="53">
        <v>100</v>
      </c>
      <c r="N135" s="53"/>
      <c r="O135" s="52" t="s">
        <v>483</v>
      </c>
      <c r="P135" s="52">
        <v>2022.8</v>
      </c>
      <c r="Q135" s="52">
        <v>2022.12</v>
      </c>
      <c r="R135" s="146" t="s">
        <v>498</v>
      </c>
      <c r="S135" s="52" t="s">
        <v>33</v>
      </c>
      <c r="T135" s="52" t="s">
        <v>40</v>
      </c>
    </row>
    <row r="136" s="6" customFormat="1" ht="81" spans="1:20">
      <c r="A136" s="50">
        <v>61</v>
      </c>
      <c r="B136" s="52" t="s">
        <v>896</v>
      </c>
      <c r="C136" s="52" t="s">
        <v>44</v>
      </c>
      <c r="D136" s="52" t="s">
        <v>45</v>
      </c>
      <c r="E136" s="52" t="s">
        <v>489</v>
      </c>
      <c r="F136" s="52" t="s">
        <v>897</v>
      </c>
      <c r="G136" s="52" t="s">
        <v>501</v>
      </c>
      <c r="H136" s="53">
        <f t="shared" si="19"/>
        <v>100</v>
      </c>
      <c r="I136" s="53"/>
      <c r="J136" s="53">
        <f t="shared" si="20"/>
        <v>100</v>
      </c>
      <c r="K136" s="53"/>
      <c r="L136" s="53"/>
      <c r="M136" s="53">
        <v>100</v>
      </c>
      <c r="N136" s="53"/>
      <c r="O136" s="52" t="s">
        <v>483</v>
      </c>
      <c r="P136" s="52">
        <v>2022.8</v>
      </c>
      <c r="Q136" s="52">
        <v>2022.12</v>
      </c>
      <c r="R136" s="146" t="s">
        <v>502</v>
      </c>
      <c r="S136" s="52" t="s">
        <v>33</v>
      </c>
      <c r="T136" s="52" t="s">
        <v>40</v>
      </c>
    </row>
    <row r="137" s="6" customFormat="1" ht="85.5" spans="1:20">
      <c r="A137" s="50">
        <v>62</v>
      </c>
      <c r="B137" s="52" t="s">
        <v>898</v>
      </c>
      <c r="C137" s="52" t="s">
        <v>44</v>
      </c>
      <c r="D137" s="52" t="s">
        <v>45</v>
      </c>
      <c r="E137" s="52" t="s">
        <v>33</v>
      </c>
      <c r="F137" s="52" t="s">
        <v>899</v>
      </c>
      <c r="G137" s="51" t="s">
        <v>504</v>
      </c>
      <c r="H137" s="53">
        <f t="shared" si="19"/>
        <v>100</v>
      </c>
      <c r="I137" s="53"/>
      <c r="J137" s="53">
        <f t="shared" si="20"/>
        <v>100</v>
      </c>
      <c r="K137" s="53"/>
      <c r="L137" s="53"/>
      <c r="M137" s="53">
        <v>100</v>
      </c>
      <c r="N137" s="53"/>
      <c r="O137" s="52" t="s">
        <v>483</v>
      </c>
      <c r="P137" s="52">
        <v>2022.8</v>
      </c>
      <c r="Q137" s="52">
        <v>2022.12</v>
      </c>
      <c r="R137" s="51" t="s">
        <v>505</v>
      </c>
      <c r="S137" s="52" t="s">
        <v>33</v>
      </c>
      <c r="T137" s="52" t="s">
        <v>40</v>
      </c>
    </row>
    <row r="138" s="6" customFormat="1" ht="57" spans="1:20">
      <c r="A138" s="50">
        <v>63</v>
      </c>
      <c r="B138" s="51" t="s">
        <v>506</v>
      </c>
      <c r="C138" s="51" t="s">
        <v>44</v>
      </c>
      <c r="D138" s="51" t="s">
        <v>45</v>
      </c>
      <c r="E138" s="51" t="s">
        <v>33</v>
      </c>
      <c r="F138" s="51" t="s">
        <v>507</v>
      </c>
      <c r="G138" s="51" t="s">
        <v>508</v>
      </c>
      <c r="H138" s="60">
        <f t="shared" si="19"/>
        <v>70</v>
      </c>
      <c r="I138" s="115"/>
      <c r="J138" s="115">
        <v>70</v>
      </c>
      <c r="K138" s="115"/>
      <c r="L138" s="115">
        <v>70</v>
      </c>
      <c r="M138" s="115"/>
      <c r="N138" s="115"/>
      <c r="O138" s="52" t="s">
        <v>509</v>
      </c>
      <c r="P138" s="51">
        <v>2022.4</v>
      </c>
      <c r="Q138" s="51">
        <v>2022.12</v>
      </c>
      <c r="R138" s="154" t="s">
        <v>510</v>
      </c>
      <c r="S138" s="51" t="s">
        <v>33</v>
      </c>
      <c r="T138" s="51" t="s">
        <v>40</v>
      </c>
    </row>
    <row r="139" s="6" customFormat="1" ht="60" spans="1:20">
      <c r="A139" s="153">
        <v>51</v>
      </c>
      <c r="B139" s="52" t="s">
        <v>511</v>
      </c>
      <c r="C139" s="52" t="s">
        <v>44</v>
      </c>
      <c r="D139" s="52" t="s">
        <v>512</v>
      </c>
      <c r="E139" s="52" t="s">
        <v>33</v>
      </c>
      <c r="F139" s="52" t="s">
        <v>513</v>
      </c>
      <c r="G139" s="52" t="s">
        <v>514</v>
      </c>
      <c r="H139" s="220">
        <v>63.1288</v>
      </c>
      <c r="I139" s="206"/>
      <c r="J139" s="220">
        <v>63.13</v>
      </c>
      <c r="K139" s="220">
        <v>63.13</v>
      </c>
      <c r="L139" s="206"/>
      <c r="M139" s="206"/>
      <c r="N139" s="206"/>
      <c r="O139" s="153" t="s">
        <v>36</v>
      </c>
      <c r="P139" s="52" t="s">
        <v>37</v>
      </c>
      <c r="Q139" s="52" t="s">
        <v>515</v>
      </c>
      <c r="R139" s="50" t="s">
        <v>516</v>
      </c>
      <c r="S139" s="52" t="s">
        <v>33</v>
      </c>
      <c r="T139" s="52" t="s">
        <v>40</v>
      </c>
    </row>
    <row r="140" s="6" customFormat="1" ht="48" spans="1:20">
      <c r="A140" s="153">
        <v>52</v>
      </c>
      <c r="B140" s="52" t="s">
        <v>511</v>
      </c>
      <c r="C140" s="52" t="s">
        <v>44</v>
      </c>
      <c r="D140" s="52" t="s">
        <v>512</v>
      </c>
      <c r="E140" s="52" t="s">
        <v>33</v>
      </c>
      <c r="F140" s="52" t="s">
        <v>900</v>
      </c>
      <c r="G140" s="52" t="s">
        <v>901</v>
      </c>
      <c r="H140" s="220">
        <v>34.5708</v>
      </c>
      <c r="I140" s="206"/>
      <c r="J140" s="220">
        <v>34.57</v>
      </c>
      <c r="K140" s="220">
        <v>34.57</v>
      </c>
      <c r="L140" s="206"/>
      <c r="M140" s="206"/>
      <c r="N140" s="206"/>
      <c r="O140" s="153" t="s">
        <v>36</v>
      </c>
      <c r="P140" s="52" t="s">
        <v>37</v>
      </c>
      <c r="Q140" s="52" t="s">
        <v>515</v>
      </c>
      <c r="R140" s="50" t="s">
        <v>902</v>
      </c>
      <c r="S140" s="52" t="s">
        <v>33</v>
      </c>
      <c r="T140" s="52" t="s">
        <v>40</v>
      </c>
    </row>
    <row r="141" s="6" customFormat="1" ht="67.5" spans="1:20">
      <c r="A141" s="153">
        <v>53</v>
      </c>
      <c r="B141" s="52" t="s">
        <v>517</v>
      </c>
      <c r="C141" s="52" t="s">
        <v>44</v>
      </c>
      <c r="D141" s="52" t="s">
        <v>512</v>
      </c>
      <c r="E141" s="52" t="s">
        <v>33</v>
      </c>
      <c r="F141" s="52" t="s">
        <v>71</v>
      </c>
      <c r="G141" s="153" t="s">
        <v>903</v>
      </c>
      <c r="H141" s="53">
        <v>41</v>
      </c>
      <c r="I141" s="209"/>
      <c r="J141" s="53">
        <v>41</v>
      </c>
      <c r="K141" s="53">
        <v>41</v>
      </c>
      <c r="L141" s="206"/>
      <c r="M141" s="206"/>
      <c r="N141" s="206"/>
      <c r="O141" s="153" t="s">
        <v>36</v>
      </c>
      <c r="P141" s="52" t="s">
        <v>37</v>
      </c>
      <c r="Q141" s="52" t="s">
        <v>515</v>
      </c>
      <c r="R141" s="50" t="s">
        <v>519</v>
      </c>
      <c r="S141" s="52" t="s">
        <v>33</v>
      </c>
      <c r="T141" s="52" t="s">
        <v>40</v>
      </c>
    </row>
    <row r="142" s="6" customFormat="1" ht="60" spans="1:20">
      <c r="A142" s="153">
        <v>54</v>
      </c>
      <c r="B142" s="52" t="s">
        <v>520</v>
      </c>
      <c r="C142" s="52" t="s">
        <v>44</v>
      </c>
      <c r="D142" s="52" t="s">
        <v>512</v>
      </c>
      <c r="E142" s="52" t="s">
        <v>33</v>
      </c>
      <c r="F142" s="52" t="s">
        <v>521</v>
      </c>
      <c r="G142" s="52" t="s">
        <v>522</v>
      </c>
      <c r="H142" s="53">
        <v>77.81</v>
      </c>
      <c r="I142" s="209"/>
      <c r="J142" s="53">
        <v>77.81</v>
      </c>
      <c r="K142" s="53">
        <v>77.81</v>
      </c>
      <c r="L142" s="206"/>
      <c r="M142" s="206"/>
      <c r="N142" s="206"/>
      <c r="O142" s="153" t="s">
        <v>36</v>
      </c>
      <c r="P142" s="52" t="s">
        <v>37</v>
      </c>
      <c r="Q142" s="52" t="s">
        <v>515</v>
      </c>
      <c r="R142" s="50" t="s">
        <v>523</v>
      </c>
      <c r="S142" s="52" t="s">
        <v>33</v>
      </c>
      <c r="T142" s="52" t="s">
        <v>40</v>
      </c>
    </row>
    <row r="143" s="6" customFormat="1" ht="60" spans="1:20">
      <c r="A143" s="153">
        <v>55</v>
      </c>
      <c r="B143" s="52" t="s">
        <v>524</v>
      </c>
      <c r="C143" s="52" t="s">
        <v>44</v>
      </c>
      <c r="D143" s="52" t="s">
        <v>512</v>
      </c>
      <c r="E143" s="52" t="s">
        <v>33</v>
      </c>
      <c r="F143" s="52" t="s">
        <v>231</v>
      </c>
      <c r="G143" s="52" t="s">
        <v>525</v>
      </c>
      <c r="H143" s="53">
        <v>151.9</v>
      </c>
      <c r="I143" s="209"/>
      <c r="J143" s="53">
        <v>151.9</v>
      </c>
      <c r="K143" s="53">
        <v>151.9</v>
      </c>
      <c r="L143" s="206"/>
      <c r="M143" s="206"/>
      <c r="N143" s="206"/>
      <c r="O143" s="153" t="s">
        <v>36</v>
      </c>
      <c r="P143" s="52" t="s">
        <v>526</v>
      </c>
      <c r="Q143" s="52" t="s">
        <v>527</v>
      </c>
      <c r="R143" s="50" t="s">
        <v>528</v>
      </c>
      <c r="S143" s="52" t="s">
        <v>33</v>
      </c>
      <c r="T143" s="52" t="s">
        <v>40</v>
      </c>
    </row>
    <row r="144" s="6" customFormat="1" ht="60" spans="1:20">
      <c r="A144" s="153">
        <v>56</v>
      </c>
      <c r="B144" s="52" t="s">
        <v>529</v>
      </c>
      <c r="C144" s="52" t="s">
        <v>44</v>
      </c>
      <c r="D144" s="52" t="s">
        <v>512</v>
      </c>
      <c r="E144" s="52" t="s">
        <v>33</v>
      </c>
      <c r="F144" s="52" t="s">
        <v>530</v>
      </c>
      <c r="G144" s="52" t="s">
        <v>531</v>
      </c>
      <c r="H144" s="53">
        <v>31.97</v>
      </c>
      <c r="I144" s="209"/>
      <c r="J144" s="53">
        <v>31.97</v>
      </c>
      <c r="K144" s="53">
        <v>31.97</v>
      </c>
      <c r="L144" s="206"/>
      <c r="M144" s="206"/>
      <c r="N144" s="206"/>
      <c r="O144" s="153" t="s">
        <v>36</v>
      </c>
      <c r="P144" s="52" t="s">
        <v>37</v>
      </c>
      <c r="Q144" s="52" t="s">
        <v>515</v>
      </c>
      <c r="R144" s="50" t="s">
        <v>532</v>
      </c>
      <c r="S144" s="52" t="s">
        <v>33</v>
      </c>
      <c r="T144" s="52" t="s">
        <v>40</v>
      </c>
    </row>
    <row r="145" s="6" customFormat="1" ht="60" spans="1:20">
      <c r="A145" s="153">
        <v>57</v>
      </c>
      <c r="B145" s="52" t="s">
        <v>533</v>
      </c>
      <c r="C145" s="52" t="s">
        <v>44</v>
      </c>
      <c r="D145" s="52" t="s">
        <v>512</v>
      </c>
      <c r="E145" s="52" t="s">
        <v>33</v>
      </c>
      <c r="F145" s="52" t="s">
        <v>534</v>
      </c>
      <c r="G145" s="52" t="s">
        <v>904</v>
      </c>
      <c r="H145" s="53">
        <v>85.1</v>
      </c>
      <c r="I145" s="209"/>
      <c r="J145" s="53">
        <v>85.1</v>
      </c>
      <c r="K145" s="53">
        <v>85.1</v>
      </c>
      <c r="L145" s="206"/>
      <c r="M145" s="206"/>
      <c r="N145" s="206"/>
      <c r="O145" s="153" t="s">
        <v>36</v>
      </c>
      <c r="P145" s="52" t="s">
        <v>37</v>
      </c>
      <c r="Q145" s="52" t="s">
        <v>515</v>
      </c>
      <c r="R145" s="50" t="s">
        <v>536</v>
      </c>
      <c r="S145" s="52" t="s">
        <v>33</v>
      </c>
      <c r="T145" s="52" t="s">
        <v>40</v>
      </c>
    </row>
    <row r="146" s="6" customFormat="1" ht="60" spans="1:20">
      <c r="A146" s="153">
        <v>59</v>
      </c>
      <c r="B146" s="52" t="s">
        <v>537</v>
      </c>
      <c r="C146" s="52" t="s">
        <v>44</v>
      </c>
      <c r="D146" s="52" t="s">
        <v>512</v>
      </c>
      <c r="E146" s="52" t="s">
        <v>33</v>
      </c>
      <c r="F146" s="52" t="s">
        <v>538</v>
      </c>
      <c r="G146" s="52" t="s">
        <v>537</v>
      </c>
      <c r="H146" s="53">
        <v>20</v>
      </c>
      <c r="I146" s="209"/>
      <c r="J146" s="53">
        <v>20</v>
      </c>
      <c r="K146" s="53">
        <v>20</v>
      </c>
      <c r="L146" s="206"/>
      <c r="M146" s="206"/>
      <c r="N146" s="206"/>
      <c r="O146" s="153" t="s">
        <v>36</v>
      </c>
      <c r="P146" s="52" t="s">
        <v>37</v>
      </c>
      <c r="Q146" s="52" t="s">
        <v>515</v>
      </c>
      <c r="R146" s="50" t="s">
        <v>539</v>
      </c>
      <c r="S146" s="52" t="s">
        <v>33</v>
      </c>
      <c r="T146" s="52" t="s">
        <v>40</v>
      </c>
    </row>
    <row r="147" s="6" customFormat="1" ht="60" spans="1:20">
      <c r="A147" s="153">
        <v>60</v>
      </c>
      <c r="B147" s="52" t="s">
        <v>511</v>
      </c>
      <c r="C147" s="52" t="s">
        <v>44</v>
      </c>
      <c r="D147" s="52" t="s">
        <v>512</v>
      </c>
      <c r="E147" s="52" t="s">
        <v>33</v>
      </c>
      <c r="F147" s="52" t="s">
        <v>390</v>
      </c>
      <c r="G147" s="52" t="s">
        <v>540</v>
      </c>
      <c r="H147" s="53">
        <v>122.72</v>
      </c>
      <c r="I147" s="209"/>
      <c r="J147" s="53">
        <v>122.72</v>
      </c>
      <c r="K147" s="53">
        <v>122.72</v>
      </c>
      <c r="L147" s="206"/>
      <c r="M147" s="206"/>
      <c r="N147" s="206"/>
      <c r="O147" s="153" t="s">
        <v>36</v>
      </c>
      <c r="P147" s="52" t="s">
        <v>37</v>
      </c>
      <c r="Q147" s="52" t="s">
        <v>515</v>
      </c>
      <c r="R147" s="50" t="s">
        <v>541</v>
      </c>
      <c r="S147" s="52" t="s">
        <v>33</v>
      </c>
      <c r="T147" s="52" t="s">
        <v>40</v>
      </c>
    </row>
    <row r="148" s="6" customFormat="1" ht="60" spans="1:20">
      <c r="A148" s="153">
        <v>61</v>
      </c>
      <c r="B148" s="52" t="s">
        <v>542</v>
      </c>
      <c r="C148" s="52" t="s">
        <v>44</v>
      </c>
      <c r="D148" s="52" t="s">
        <v>512</v>
      </c>
      <c r="E148" s="52" t="s">
        <v>33</v>
      </c>
      <c r="F148" s="52" t="s">
        <v>507</v>
      </c>
      <c r="G148" s="52" t="s">
        <v>543</v>
      </c>
      <c r="H148" s="53">
        <v>61.94</v>
      </c>
      <c r="I148" s="209"/>
      <c r="J148" s="53">
        <v>61.94</v>
      </c>
      <c r="K148" s="53">
        <v>61.94</v>
      </c>
      <c r="L148" s="206"/>
      <c r="M148" s="206"/>
      <c r="N148" s="206"/>
      <c r="O148" s="153" t="s">
        <v>36</v>
      </c>
      <c r="P148" s="52" t="s">
        <v>37</v>
      </c>
      <c r="Q148" s="52" t="s">
        <v>515</v>
      </c>
      <c r="R148" s="50" t="s">
        <v>510</v>
      </c>
      <c r="S148" s="52" t="s">
        <v>33</v>
      </c>
      <c r="T148" s="52" t="s">
        <v>40</v>
      </c>
    </row>
    <row r="149" s="6" customFormat="1" ht="60" spans="1:20">
      <c r="A149" s="153">
        <v>62</v>
      </c>
      <c r="B149" s="52" t="s">
        <v>537</v>
      </c>
      <c r="C149" s="52" t="s">
        <v>44</v>
      </c>
      <c r="D149" s="52" t="s">
        <v>512</v>
      </c>
      <c r="E149" s="52" t="s">
        <v>33</v>
      </c>
      <c r="F149" s="52" t="s">
        <v>905</v>
      </c>
      <c r="G149" s="52" t="s">
        <v>545</v>
      </c>
      <c r="H149" s="53">
        <v>48.6</v>
      </c>
      <c r="I149" s="209"/>
      <c r="J149" s="53">
        <v>48.6</v>
      </c>
      <c r="K149" s="53">
        <v>48.6</v>
      </c>
      <c r="L149" s="206"/>
      <c r="M149" s="206"/>
      <c r="N149" s="206"/>
      <c r="O149" s="153" t="s">
        <v>36</v>
      </c>
      <c r="P149" s="52" t="s">
        <v>526</v>
      </c>
      <c r="Q149" s="52" t="s">
        <v>527</v>
      </c>
      <c r="R149" s="50" t="s">
        <v>546</v>
      </c>
      <c r="S149" s="52" t="s">
        <v>33</v>
      </c>
      <c r="T149" s="52" t="s">
        <v>40</v>
      </c>
    </row>
    <row r="150" s="6" customFormat="1" ht="60" spans="1:20">
      <c r="A150" s="153">
        <v>63</v>
      </c>
      <c r="B150" s="52" t="s">
        <v>550</v>
      </c>
      <c r="C150" s="52" t="s">
        <v>44</v>
      </c>
      <c r="D150" s="52" t="s">
        <v>512</v>
      </c>
      <c r="E150" s="52" t="s">
        <v>33</v>
      </c>
      <c r="F150" s="52" t="s">
        <v>551</v>
      </c>
      <c r="G150" s="52" t="s">
        <v>552</v>
      </c>
      <c r="H150" s="53">
        <v>87</v>
      </c>
      <c r="I150" s="209"/>
      <c r="J150" s="53">
        <v>87</v>
      </c>
      <c r="K150" s="53">
        <v>87</v>
      </c>
      <c r="L150" s="206"/>
      <c r="M150" s="206"/>
      <c r="N150" s="206"/>
      <c r="O150" s="153" t="s">
        <v>36</v>
      </c>
      <c r="P150" s="52" t="s">
        <v>37</v>
      </c>
      <c r="Q150" s="52" t="s">
        <v>515</v>
      </c>
      <c r="R150" s="50" t="s">
        <v>553</v>
      </c>
      <c r="S150" s="52" t="s">
        <v>33</v>
      </c>
      <c r="T150" s="52" t="s">
        <v>40</v>
      </c>
    </row>
    <row r="151" s="6" customFormat="1" ht="57" customHeight="1" spans="1:20">
      <c r="A151" s="153"/>
      <c r="B151" s="52" t="s">
        <v>550</v>
      </c>
      <c r="C151" s="52" t="s">
        <v>44</v>
      </c>
      <c r="D151" s="52" t="s">
        <v>512</v>
      </c>
      <c r="E151" s="52" t="s">
        <v>33</v>
      </c>
      <c r="F151" s="52" t="s">
        <v>421</v>
      </c>
      <c r="G151" s="52" t="s">
        <v>554</v>
      </c>
      <c r="H151" s="52">
        <v>50.44</v>
      </c>
      <c r="I151" s="209"/>
      <c r="J151" s="52">
        <v>50.44</v>
      </c>
      <c r="K151" s="52">
        <v>50.44</v>
      </c>
      <c r="L151" s="206"/>
      <c r="M151" s="206"/>
      <c r="N151" s="206"/>
      <c r="O151" s="153" t="s">
        <v>36</v>
      </c>
      <c r="P151" s="52" t="s">
        <v>37</v>
      </c>
      <c r="Q151" s="52" t="s">
        <v>515</v>
      </c>
      <c r="R151" s="50"/>
      <c r="S151" s="52" t="s">
        <v>33</v>
      </c>
      <c r="T151" s="52" t="s">
        <v>40</v>
      </c>
    </row>
    <row r="152" s="6" customFormat="1" ht="47" customHeight="1" spans="1:20">
      <c r="A152" s="153"/>
      <c r="B152" s="52" t="s">
        <v>550</v>
      </c>
      <c r="C152" s="52" t="s">
        <v>44</v>
      </c>
      <c r="D152" s="52" t="s">
        <v>512</v>
      </c>
      <c r="E152" s="52" t="s">
        <v>33</v>
      </c>
      <c r="F152" s="52" t="s">
        <v>556</v>
      </c>
      <c r="G152" s="52" t="s">
        <v>557</v>
      </c>
      <c r="H152" s="52">
        <v>93.6</v>
      </c>
      <c r="I152" s="209"/>
      <c r="J152" s="52">
        <v>93.6</v>
      </c>
      <c r="K152" s="52">
        <v>93.6</v>
      </c>
      <c r="L152" s="206"/>
      <c r="M152" s="206"/>
      <c r="N152" s="206"/>
      <c r="O152" s="153" t="s">
        <v>36</v>
      </c>
      <c r="P152" s="52" t="s">
        <v>37</v>
      </c>
      <c r="Q152" s="52" t="s">
        <v>515</v>
      </c>
      <c r="R152" s="50"/>
      <c r="S152" s="52" t="s">
        <v>33</v>
      </c>
      <c r="T152" s="52" t="s">
        <v>40</v>
      </c>
    </row>
    <row r="153" s="6" customFormat="1" ht="48" customHeight="1" spans="1:20">
      <c r="A153" s="153"/>
      <c r="B153" s="52" t="s">
        <v>550</v>
      </c>
      <c r="C153" s="52" t="s">
        <v>44</v>
      </c>
      <c r="D153" s="52" t="s">
        <v>512</v>
      </c>
      <c r="E153" s="52" t="s">
        <v>33</v>
      </c>
      <c r="F153" s="52" t="s">
        <v>559</v>
      </c>
      <c r="G153" s="52" t="s">
        <v>560</v>
      </c>
      <c r="H153" s="52">
        <v>80.93</v>
      </c>
      <c r="I153" s="209"/>
      <c r="J153" s="52">
        <v>80.93</v>
      </c>
      <c r="K153" s="52">
        <v>80.93</v>
      </c>
      <c r="L153" s="206"/>
      <c r="M153" s="206"/>
      <c r="N153" s="206"/>
      <c r="O153" s="153" t="s">
        <v>36</v>
      </c>
      <c r="P153" s="52" t="s">
        <v>37</v>
      </c>
      <c r="Q153" s="52" t="s">
        <v>515</v>
      </c>
      <c r="R153" s="50"/>
      <c r="S153" s="52" t="s">
        <v>33</v>
      </c>
      <c r="T153" s="52" t="s">
        <v>40</v>
      </c>
    </row>
    <row r="154" s="6" customFormat="1" ht="61" customHeight="1" spans="1:20">
      <c r="A154" s="153"/>
      <c r="B154" s="52" t="s">
        <v>550</v>
      </c>
      <c r="C154" s="52" t="s">
        <v>44</v>
      </c>
      <c r="D154" s="52" t="s">
        <v>512</v>
      </c>
      <c r="E154" s="52" t="s">
        <v>33</v>
      </c>
      <c r="F154" s="52" t="s">
        <v>562</v>
      </c>
      <c r="G154" s="52" t="s">
        <v>563</v>
      </c>
      <c r="H154" s="52">
        <v>49.5</v>
      </c>
      <c r="I154" s="209"/>
      <c r="J154" s="52">
        <v>49.5</v>
      </c>
      <c r="K154" s="52">
        <v>49.5</v>
      </c>
      <c r="L154" s="206"/>
      <c r="M154" s="206"/>
      <c r="N154" s="206"/>
      <c r="O154" s="153" t="s">
        <v>36</v>
      </c>
      <c r="P154" s="52" t="s">
        <v>37</v>
      </c>
      <c r="Q154" s="52" t="s">
        <v>515</v>
      </c>
      <c r="R154" s="50"/>
      <c r="S154" s="52" t="s">
        <v>33</v>
      </c>
      <c r="T154" s="52" t="s">
        <v>40</v>
      </c>
    </row>
    <row r="155" s="6" customFormat="1" ht="48" customHeight="1" spans="1:20">
      <c r="A155" s="153"/>
      <c r="B155" s="52" t="s">
        <v>550</v>
      </c>
      <c r="C155" s="52" t="s">
        <v>44</v>
      </c>
      <c r="D155" s="52" t="s">
        <v>512</v>
      </c>
      <c r="E155" s="52" t="s">
        <v>33</v>
      </c>
      <c r="F155" s="52" t="s">
        <v>247</v>
      </c>
      <c r="G155" s="52" t="s">
        <v>906</v>
      </c>
      <c r="H155" s="52">
        <v>41.33</v>
      </c>
      <c r="I155" s="209"/>
      <c r="J155" s="52">
        <v>41.33</v>
      </c>
      <c r="K155" s="52">
        <v>41.33</v>
      </c>
      <c r="L155" s="206"/>
      <c r="M155" s="206"/>
      <c r="N155" s="206"/>
      <c r="O155" s="153" t="s">
        <v>36</v>
      </c>
      <c r="P155" s="52" t="s">
        <v>37</v>
      </c>
      <c r="Q155" s="52" t="s">
        <v>515</v>
      </c>
      <c r="R155" s="50"/>
      <c r="S155" s="52" t="s">
        <v>33</v>
      </c>
      <c r="T155" s="52" t="s">
        <v>40</v>
      </c>
    </row>
    <row r="156" s="6" customFormat="1" ht="57" spans="1:20">
      <c r="A156" s="153"/>
      <c r="B156" s="52" t="s">
        <v>550</v>
      </c>
      <c r="C156" s="52" t="s">
        <v>44</v>
      </c>
      <c r="D156" s="52" t="s">
        <v>512</v>
      </c>
      <c r="E156" s="52" t="s">
        <v>33</v>
      </c>
      <c r="F156" s="52" t="s">
        <v>567</v>
      </c>
      <c r="G156" s="52" t="s">
        <v>568</v>
      </c>
      <c r="H156" s="52">
        <v>15.48</v>
      </c>
      <c r="I156" s="209"/>
      <c r="J156" s="52">
        <v>15.48</v>
      </c>
      <c r="K156" s="52">
        <v>15.48</v>
      </c>
      <c r="L156" s="206"/>
      <c r="M156" s="206"/>
      <c r="N156" s="206"/>
      <c r="O156" s="153" t="s">
        <v>36</v>
      </c>
      <c r="P156" s="52" t="s">
        <v>37</v>
      </c>
      <c r="Q156" s="52" t="s">
        <v>515</v>
      </c>
      <c r="R156" s="50"/>
      <c r="S156" s="52" t="s">
        <v>33</v>
      </c>
      <c r="T156" s="52" t="s">
        <v>40</v>
      </c>
    </row>
    <row r="157" s="6" customFormat="1" ht="52" customHeight="1" spans="1:20">
      <c r="A157" s="153"/>
      <c r="B157" s="52" t="s">
        <v>550</v>
      </c>
      <c r="C157" s="52" t="s">
        <v>44</v>
      </c>
      <c r="D157" s="52" t="s">
        <v>512</v>
      </c>
      <c r="E157" s="52" t="s">
        <v>33</v>
      </c>
      <c r="F157" s="52" t="s">
        <v>569</v>
      </c>
      <c r="G157" s="52" t="s">
        <v>570</v>
      </c>
      <c r="H157" s="52">
        <v>54.3</v>
      </c>
      <c r="I157" s="209"/>
      <c r="J157" s="52">
        <v>54.3</v>
      </c>
      <c r="K157" s="52">
        <v>54.3</v>
      </c>
      <c r="L157" s="206"/>
      <c r="M157" s="206"/>
      <c r="N157" s="206"/>
      <c r="O157" s="153" t="s">
        <v>36</v>
      </c>
      <c r="P157" s="52" t="s">
        <v>37</v>
      </c>
      <c r="Q157" s="52" t="s">
        <v>515</v>
      </c>
      <c r="R157" s="50"/>
      <c r="S157" s="52" t="s">
        <v>33</v>
      </c>
      <c r="T157" s="52" t="s">
        <v>40</v>
      </c>
    </row>
    <row r="158" ht="48" customHeight="1" spans="1:20">
      <c r="A158" s="221"/>
      <c r="B158" s="222" t="s">
        <v>572</v>
      </c>
      <c r="C158" s="223"/>
      <c r="D158" s="223"/>
      <c r="E158" s="223"/>
      <c r="F158" s="223"/>
      <c r="G158" s="224"/>
      <c r="H158" s="225">
        <f>SUM(H159:H165)</f>
        <v>1719</v>
      </c>
      <c r="I158" s="225">
        <f t="shared" ref="I158:N158" si="21">SUM(I159:I165)</f>
        <v>0</v>
      </c>
      <c r="J158" s="225">
        <f t="shared" si="21"/>
        <v>1719</v>
      </c>
      <c r="K158" s="225">
        <f t="shared" si="21"/>
        <v>169</v>
      </c>
      <c r="L158" s="225">
        <f t="shared" si="21"/>
        <v>1400</v>
      </c>
      <c r="M158" s="225">
        <f t="shared" si="21"/>
        <v>150</v>
      </c>
      <c r="N158" s="225">
        <f t="shared" si="21"/>
        <v>0</v>
      </c>
      <c r="O158" s="231"/>
      <c r="P158" s="231"/>
      <c r="Q158" s="231"/>
      <c r="R158" s="231"/>
      <c r="S158" s="231"/>
      <c r="T158" s="231"/>
    </row>
    <row r="159" s="6" customFormat="1" ht="60" spans="1:20">
      <c r="A159" s="153">
        <v>58</v>
      </c>
      <c r="B159" s="52" t="s">
        <v>573</v>
      </c>
      <c r="C159" s="52" t="s">
        <v>44</v>
      </c>
      <c r="D159" s="52" t="s">
        <v>574</v>
      </c>
      <c r="E159" s="52" t="s">
        <v>33</v>
      </c>
      <c r="F159" s="52" t="s">
        <v>496</v>
      </c>
      <c r="G159" s="52" t="s">
        <v>575</v>
      </c>
      <c r="H159" s="53">
        <v>119</v>
      </c>
      <c r="I159" s="209"/>
      <c r="J159" s="53">
        <v>119</v>
      </c>
      <c r="K159" s="53">
        <v>119</v>
      </c>
      <c r="L159" s="206"/>
      <c r="M159" s="206"/>
      <c r="N159" s="206"/>
      <c r="O159" s="153" t="s">
        <v>36</v>
      </c>
      <c r="P159" s="52" t="s">
        <v>37</v>
      </c>
      <c r="Q159" s="52" t="s">
        <v>515</v>
      </c>
      <c r="R159" s="50" t="s">
        <v>576</v>
      </c>
      <c r="S159" s="52" t="s">
        <v>33</v>
      </c>
      <c r="T159" s="52" t="s">
        <v>40</v>
      </c>
    </row>
    <row r="160" s="6" customFormat="1" ht="57" spans="1:20">
      <c r="A160" s="153"/>
      <c r="B160" s="52" t="s">
        <v>577</v>
      </c>
      <c r="C160" s="52" t="s">
        <v>44</v>
      </c>
      <c r="D160" s="52" t="s">
        <v>574</v>
      </c>
      <c r="E160" s="52" t="s">
        <v>33</v>
      </c>
      <c r="F160" s="52" t="s">
        <v>578</v>
      </c>
      <c r="G160" s="52" t="s">
        <v>579</v>
      </c>
      <c r="H160" s="52">
        <v>50</v>
      </c>
      <c r="I160" s="209"/>
      <c r="J160" s="52">
        <v>50</v>
      </c>
      <c r="K160" s="52">
        <v>50</v>
      </c>
      <c r="L160" s="206"/>
      <c r="M160" s="206"/>
      <c r="N160" s="206"/>
      <c r="O160" s="153" t="s">
        <v>36</v>
      </c>
      <c r="P160" s="52" t="s">
        <v>37</v>
      </c>
      <c r="Q160" s="52" t="s">
        <v>515</v>
      </c>
      <c r="R160" s="50"/>
      <c r="S160" s="52" t="s">
        <v>33</v>
      </c>
      <c r="T160" s="52" t="s">
        <v>40</v>
      </c>
    </row>
    <row r="161" s="6" customFormat="1" ht="56.25" spans="1:20">
      <c r="A161" s="50">
        <v>34</v>
      </c>
      <c r="B161" s="195" t="s">
        <v>580</v>
      </c>
      <c r="C161" s="52" t="s">
        <v>44</v>
      </c>
      <c r="D161" s="52" t="s">
        <v>574</v>
      </c>
      <c r="E161" s="195" t="s">
        <v>62</v>
      </c>
      <c r="F161" s="195" t="s">
        <v>907</v>
      </c>
      <c r="G161" s="200" t="s">
        <v>582</v>
      </c>
      <c r="H161" s="53">
        <f>SUM(I161:J161)</f>
        <v>400</v>
      </c>
      <c r="I161" s="53"/>
      <c r="J161" s="211">
        <v>400</v>
      </c>
      <c r="K161" s="53"/>
      <c r="L161" s="211">
        <v>400</v>
      </c>
      <c r="M161" s="53"/>
      <c r="N161" s="53"/>
      <c r="O161" s="195" t="s">
        <v>429</v>
      </c>
      <c r="P161" s="52">
        <v>2022.6</v>
      </c>
      <c r="Q161" s="51">
        <v>2022.12</v>
      </c>
      <c r="R161" s="52" t="s">
        <v>583</v>
      </c>
      <c r="S161" s="195" t="s">
        <v>62</v>
      </c>
      <c r="T161" s="52" t="s">
        <v>908</v>
      </c>
    </row>
    <row r="162" s="6" customFormat="1" ht="45" spans="1:20">
      <c r="A162" s="50">
        <v>35</v>
      </c>
      <c r="B162" s="195" t="s">
        <v>580</v>
      </c>
      <c r="C162" s="52" t="s">
        <v>44</v>
      </c>
      <c r="D162" s="52" t="s">
        <v>574</v>
      </c>
      <c r="E162" s="195" t="s">
        <v>432</v>
      </c>
      <c r="F162" s="195" t="s">
        <v>909</v>
      </c>
      <c r="G162" s="200" t="s">
        <v>586</v>
      </c>
      <c r="H162" s="53">
        <f>SUM(I162:J162)</f>
        <v>500</v>
      </c>
      <c r="I162" s="53"/>
      <c r="J162" s="211">
        <v>500</v>
      </c>
      <c r="K162" s="53"/>
      <c r="L162" s="211">
        <v>500</v>
      </c>
      <c r="M162" s="53"/>
      <c r="N162" s="53"/>
      <c r="O162" s="195" t="s">
        <v>429</v>
      </c>
      <c r="P162" s="52">
        <v>2022.6</v>
      </c>
      <c r="Q162" s="51">
        <v>2022.12</v>
      </c>
      <c r="R162" s="52" t="s">
        <v>587</v>
      </c>
      <c r="S162" s="195" t="s">
        <v>432</v>
      </c>
      <c r="T162" s="52" t="s">
        <v>866</v>
      </c>
    </row>
    <row r="163" s="6" customFormat="1" ht="37" customHeight="1" spans="1:20">
      <c r="A163" s="97">
        <v>36</v>
      </c>
      <c r="B163" s="51" t="s">
        <v>580</v>
      </c>
      <c r="C163" s="51" t="s">
        <v>44</v>
      </c>
      <c r="D163" s="51" t="s">
        <v>574</v>
      </c>
      <c r="E163" s="51" t="s">
        <v>53</v>
      </c>
      <c r="F163" s="51" t="s">
        <v>910</v>
      </c>
      <c r="G163" s="200" t="s">
        <v>589</v>
      </c>
      <c r="H163" s="53">
        <f>SUM(I163:J163)</f>
        <v>500</v>
      </c>
      <c r="I163" s="53"/>
      <c r="J163" s="211">
        <v>500</v>
      </c>
      <c r="K163" s="53"/>
      <c r="L163" s="211">
        <v>500</v>
      </c>
      <c r="M163" s="53"/>
      <c r="N163" s="53"/>
      <c r="O163" s="195" t="s">
        <v>429</v>
      </c>
      <c r="P163" s="53">
        <v>2022.8</v>
      </c>
      <c r="Q163" s="53">
        <v>2022.12</v>
      </c>
      <c r="R163" s="52" t="s">
        <v>590</v>
      </c>
      <c r="S163" s="195" t="s">
        <v>53</v>
      </c>
      <c r="T163" s="52" t="s">
        <v>911</v>
      </c>
    </row>
    <row r="164" s="6" customFormat="1" ht="87" customHeight="1" spans="1:20">
      <c r="A164" s="97">
        <v>37</v>
      </c>
      <c r="B164" s="51" t="s">
        <v>912</v>
      </c>
      <c r="C164" s="51" t="s">
        <v>44</v>
      </c>
      <c r="D164" s="51" t="s">
        <v>574</v>
      </c>
      <c r="E164" s="51" t="s">
        <v>33</v>
      </c>
      <c r="F164" s="51" t="s">
        <v>871</v>
      </c>
      <c r="G164" s="51" t="s">
        <v>457</v>
      </c>
      <c r="H164" s="53">
        <f>SUM(I164:J164)</f>
        <v>100</v>
      </c>
      <c r="I164" s="53"/>
      <c r="J164" s="53">
        <f>SUM(K164:N164)</f>
        <v>100</v>
      </c>
      <c r="K164" s="53"/>
      <c r="L164" s="53"/>
      <c r="M164" s="53">
        <v>100</v>
      </c>
      <c r="N164" s="53"/>
      <c r="O164" s="52" t="s">
        <v>469</v>
      </c>
      <c r="P164" s="52">
        <v>2022.8</v>
      </c>
      <c r="Q164" s="52">
        <v>2022.12</v>
      </c>
      <c r="R164" s="51" t="s">
        <v>458</v>
      </c>
      <c r="S164" s="52" t="s">
        <v>33</v>
      </c>
      <c r="T164" s="52" t="s">
        <v>40</v>
      </c>
    </row>
    <row r="165" s="6" customFormat="1" ht="53" customHeight="1" spans="1:20">
      <c r="A165" s="97">
        <v>38</v>
      </c>
      <c r="B165" s="51" t="s">
        <v>463</v>
      </c>
      <c r="C165" s="51" t="s">
        <v>44</v>
      </c>
      <c r="D165" s="51" t="s">
        <v>574</v>
      </c>
      <c r="E165" s="51" t="s">
        <v>33</v>
      </c>
      <c r="F165" s="51" t="s">
        <v>892</v>
      </c>
      <c r="G165" s="51" t="s">
        <v>593</v>
      </c>
      <c r="H165" s="53">
        <f>SUM(I165:J165)</f>
        <v>50</v>
      </c>
      <c r="I165" s="53"/>
      <c r="J165" s="53">
        <f>SUM(K165:N165)</f>
        <v>50</v>
      </c>
      <c r="K165" s="53"/>
      <c r="L165" s="53"/>
      <c r="M165" s="53">
        <v>50</v>
      </c>
      <c r="N165" s="53"/>
      <c r="O165" s="52" t="s">
        <v>450</v>
      </c>
      <c r="P165" s="52">
        <v>2022.7</v>
      </c>
      <c r="Q165" s="52">
        <v>2022.12</v>
      </c>
      <c r="R165" s="154" t="s">
        <v>492</v>
      </c>
      <c r="S165" s="52" t="s">
        <v>33</v>
      </c>
      <c r="T165" s="52" t="s">
        <v>40</v>
      </c>
    </row>
    <row r="166" ht="46" customHeight="1" spans="1:20">
      <c r="A166" s="226"/>
      <c r="B166" s="227" t="s">
        <v>913</v>
      </c>
      <c r="C166" s="227"/>
      <c r="D166" s="227"/>
      <c r="E166" s="227"/>
      <c r="F166" s="227"/>
      <c r="G166" s="227"/>
      <c r="H166" s="75">
        <f>H167+H200+H203</f>
        <v>5927.47</v>
      </c>
      <c r="I166" s="75">
        <f t="shared" ref="I166:N166" si="22">I167+I200+I203</f>
        <v>0</v>
      </c>
      <c r="J166" s="75">
        <f t="shared" si="22"/>
        <v>5927.47</v>
      </c>
      <c r="K166" s="75">
        <f t="shared" si="22"/>
        <v>3248.07</v>
      </c>
      <c r="L166" s="75">
        <f t="shared" si="22"/>
        <v>2031.4</v>
      </c>
      <c r="M166" s="75">
        <f t="shared" si="22"/>
        <v>648</v>
      </c>
      <c r="N166" s="75">
        <f t="shared" si="22"/>
        <v>0</v>
      </c>
      <c r="O166" s="123"/>
      <c r="P166" s="124"/>
      <c r="Q166" s="142"/>
      <c r="R166" s="143"/>
      <c r="S166" s="123"/>
      <c r="T166" s="123"/>
    </row>
    <row r="167" ht="48" customHeight="1" spans="1:20">
      <c r="A167" s="228"/>
      <c r="B167" s="229" t="s">
        <v>594</v>
      </c>
      <c r="C167" s="229"/>
      <c r="D167" s="229"/>
      <c r="E167" s="229"/>
      <c r="F167" s="229"/>
      <c r="G167" s="229"/>
      <c r="H167" s="79">
        <f>SUM(H168:H199)</f>
        <v>3284.17</v>
      </c>
      <c r="I167" s="79">
        <f t="shared" ref="I167:N167" si="23">SUM(I168:I199)</f>
        <v>0</v>
      </c>
      <c r="J167" s="79">
        <f t="shared" si="23"/>
        <v>3284.17</v>
      </c>
      <c r="K167" s="79">
        <f t="shared" si="23"/>
        <v>1131.17</v>
      </c>
      <c r="L167" s="79">
        <f t="shared" si="23"/>
        <v>1753</v>
      </c>
      <c r="M167" s="79">
        <f t="shared" si="23"/>
        <v>400</v>
      </c>
      <c r="N167" s="79">
        <f t="shared" si="23"/>
        <v>0</v>
      </c>
      <c r="O167" s="125"/>
      <c r="P167" s="126"/>
      <c r="Q167" s="144"/>
      <c r="R167" s="145"/>
      <c r="S167" s="125"/>
      <c r="T167" s="125"/>
    </row>
    <row r="168" ht="28.5" spans="1:20">
      <c r="A168" s="230">
        <v>65</v>
      </c>
      <c r="B168" s="153" t="s">
        <v>609</v>
      </c>
      <c r="C168" s="52" t="s">
        <v>187</v>
      </c>
      <c r="D168" s="52" t="s">
        <v>819</v>
      </c>
      <c r="E168" s="52" t="s">
        <v>290</v>
      </c>
      <c r="F168" s="52" t="s">
        <v>914</v>
      </c>
      <c r="G168" s="52" t="s">
        <v>611</v>
      </c>
      <c r="H168" s="52">
        <v>120</v>
      </c>
      <c r="I168" s="52"/>
      <c r="J168" s="52">
        <v>120</v>
      </c>
      <c r="K168" s="52"/>
      <c r="L168" s="52">
        <v>120</v>
      </c>
      <c r="M168" s="52"/>
      <c r="N168" s="52"/>
      <c r="O168" s="52" t="s">
        <v>612</v>
      </c>
      <c r="P168" s="232">
        <v>2022.03</v>
      </c>
      <c r="Q168" s="52">
        <v>2022.12</v>
      </c>
      <c r="R168" s="132" t="s">
        <v>613</v>
      </c>
      <c r="S168" s="52" t="s">
        <v>290</v>
      </c>
      <c r="T168" s="52" t="s">
        <v>294</v>
      </c>
    </row>
    <row r="169" ht="72" spans="1:20">
      <c r="A169" s="230">
        <v>66</v>
      </c>
      <c r="B169" s="153" t="s">
        <v>614</v>
      </c>
      <c r="C169" s="52" t="s">
        <v>44</v>
      </c>
      <c r="D169" s="52" t="s">
        <v>819</v>
      </c>
      <c r="E169" s="52" t="s">
        <v>290</v>
      </c>
      <c r="F169" s="52" t="s">
        <v>915</v>
      </c>
      <c r="G169" s="52" t="s">
        <v>616</v>
      </c>
      <c r="H169" s="52">
        <v>100</v>
      </c>
      <c r="I169" s="52"/>
      <c r="J169" s="52">
        <v>100</v>
      </c>
      <c r="K169" s="52"/>
      <c r="L169" s="52">
        <v>100</v>
      </c>
      <c r="M169" s="52"/>
      <c r="N169" s="52"/>
      <c r="O169" s="52" t="s">
        <v>612</v>
      </c>
      <c r="P169" s="232">
        <v>2022.03</v>
      </c>
      <c r="Q169" s="52">
        <v>2022.12</v>
      </c>
      <c r="R169" s="132" t="s">
        <v>617</v>
      </c>
      <c r="S169" s="52" t="s">
        <v>290</v>
      </c>
      <c r="T169" s="52" t="s">
        <v>294</v>
      </c>
    </row>
    <row r="170" ht="42.75" spans="1:20">
      <c r="A170" s="230">
        <v>67</v>
      </c>
      <c r="B170" s="153" t="s">
        <v>609</v>
      </c>
      <c r="C170" s="52" t="s">
        <v>44</v>
      </c>
      <c r="D170" s="52" t="s">
        <v>819</v>
      </c>
      <c r="E170" s="52" t="s">
        <v>618</v>
      </c>
      <c r="F170" s="52" t="s">
        <v>916</v>
      </c>
      <c r="G170" s="52" t="s">
        <v>620</v>
      </c>
      <c r="H170" s="52">
        <v>120</v>
      </c>
      <c r="I170" s="52"/>
      <c r="J170" s="52">
        <v>120</v>
      </c>
      <c r="K170" s="52"/>
      <c r="L170" s="52">
        <v>120</v>
      </c>
      <c r="M170" s="52"/>
      <c r="N170" s="52"/>
      <c r="O170" s="52" t="s">
        <v>612</v>
      </c>
      <c r="P170" s="232">
        <v>2022.03</v>
      </c>
      <c r="Q170" s="52">
        <v>2022.12</v>
      </c>
      <c r="R170" s="132" t="s">
        <v>621</v>
      </c>
      <c r="S170" s="52" t="s">
        <v>618</v>
      </c>
      <c r="T170" s="52" t="s">
        <v>622</v>
      </c>
    </row>
    <row r="171" ht="71.25" spans="1:20">
      <c r="A171" s="230">
        <v>68</v>
      </c>
      <c r="B171" s="153" t="s">
        <v>623</v>
      </c>
      <c r="C171" s="52" t="s">
        <v>44</v>
      </c>
      <c r="D171" s="52" t="s">
        <v>819</v>
      </c>
      <c r="E171" s="52" t="s">
        <v>618</v>
      </c>
      <c r="F171" s="52" t="s">
        <v>917</v>
      </c>
      <c r="G171" s="52" t="s">
        <v>625</v>
      </c>
      <c r="H171" s="52">
        <v>115</v>
      </c>
      <c r="I171" s="52"/>
      <c r="J171" s="52">
        <v>115</v>
      </c>
      <c r="K171" s="52"/>
      <c r="L171" s="52">
        <v>115</v>
      </c>
      <c r="M171" s="52"/>
      <c r="N171" s="52"/>
      <c r="O171" s="52" t="s">
        <v>612</v>
      </c>
      <c r="P171" s="232">
        <v>2022.03</v>
      </c>
      <c r="Q171" s="52">
        <v>2022.12</v>
      </c>
      <c r="R171" s="52" t="s">
        <v>626</v>
      </c>
      <c r="S171" s="52" t="s">
        <v>618</v>
      </c>
      <c r="T171" s="52" t="s">
        <v>622</v>
      </c>
    </row>
    <row r="172" ht="40.5" spans="1:20">
      <c r="A172" s="230">
        <v>69</v>
      </c>
      <c r="B172" s="153" t="s">
        <v>627</v>
      </c>
      <c r="C172" s="214" t="s">
        <v>44</v>
      </c>
      <c r="D172" s="214" t="s">
        <v>819</v>
      </c>
      <c r="E172" s="175" t="s">
        <v>628</v>
      </c>
      <c r="F172" s="175" t="s">
        <v>629</v>
      </c>
      <c r="G172" s="175" t="s">
        <v>630</v>
      </c>
      <c r="H172" s="176">
        <v>364</v>
      </c>
      <c r="I172" s="176"/>
      <c r="J172" s="176">
        <v>364</v>
      </c>
      <c r="K172" s="176">
        <v>364</v>
      </c>
      <c r="L172" s="169"/>
      <c r="M172" s="169"/>
      <c r="N172" s="153"/>
      <c r="O172" s="106" t="s">
        <v>36</v>
      </c>
      <c r="P172" s="232">
        <v>2022.03</v>
      </c>
      <c r="Q172" s="52">
        <v>2022.12</v>
      </c>
      <c r="R172" s="132" t="s">
        <v>631</v>
      </c>
      <c r="S172" s="175" t="s">
        <v>628</v>
      </c>
      <c r="T172" s="203" t="s">
        <v>918</v>
      </c>
    </row>
    <row r="173" ht="60" spans="1:20">
      <c r="A173" s="230">
        <v>76</v>
      </c>
      <c r="B173" s="22" t="s">
        <v>633</v>
      </c>
      <c r="C173" s="23" t="s">
        <v>44</v>
      </c>
      <c r="D173" s="28" t="s">
        <v>819</v>
      </c>
      <c r="E173" s="23" t="s">
        <v>33</v>
      </c>
      <c r="F173" s="23" t="s">
        <v>634</v>
      </c>
      <c r="G173" s="23" t="s">
        <v>919</v>
      </c>
      <c r="H173" s="25">
        <f>SUM(I173:J173)</f>
        <v>91.71</v>
      </c>
      <c r="I173" s="105"/>
      <c r="J173" s="25">
        <v>91.71</v>
      </c>
      <c r="K173" s="25">
        <v>91.71</v>
      </c>
      <c r="L173" s="105"/>
      <c r="M173" s="105"/>
      <c r="N173" s="105"/>
      <c r="O173" s="106" t="s">
        <v>36</v>
      </c>
      <c r="P173" s="23" t="s">
        <v>37</v>
      </c>
      <c r="Q173" s="23" t="s">
        <v>515</v>
      </c>
      <c r="R173" s="132" t="s">
        <v>636</v>
      </c>
      <c r="S173" s="23" t="s">
        <v>33</v>
      </c>
      <c r="T173" s="23" t="s">
        <v>40</v>
      </c>
    </row>
    <row r="174" ht="97" customHeight="1" spans="1:20">
      <c r="A174" s="230">
        <v>78</v>
      </c>
      <c r="B174" s="23" t="s">
        <v>637</v>
      </c>
      <c r="C174" s="23" t="s">
        <v>44</v>
      </c>
      <c r="D174" s="28" t="s">
        <v>819</v>
      </c>
      <c r="E174" s="23" t="s">
        <v>33</v>
      </c>
      <c r="F174" s="23" t="s">
        <v>638</v>
      </c>
      <c r="G174" s="23" t="s">
        <v>639</v>
      </c>
      <c r="H174" s="26">
        <v>50.65</v>
      </c>
      <c r="I174" s="107"/>
      <c r="J174" s="26">
        <v>50.65</v>
      </c>
      <c r="K174" s="26">
        <v>50.65</v>
      </c>
      <c r="L174" s="105"/>
      <c r="M174" s="105"/>
      <c r="N174" s="105"/>
      <c r="O174" s="106" t="s">
        <v>36</v>
      </c>
      <c r="P174" s="23" t="s">
        <v>37</v>
      </c>
      <c r="Q174" s="23" t="s">
        <v>515</v>
      </c>
      <c r="R174" s="132" t="s">
        <v>640</v>
      </c>
      <c r="S174" s="23" t="s">
        <v>33</v>
      </c>
      <c r="T174" s="23" t="s">
        <v>40</v>
      </c>
    </row>
    <row r="175" ht="60" spans="1:20">
      <c r="A175" s="230">
        <v>79</v>
      </c>
      <c r="B175" s="23" t="s">
        <v>641</v>
      </c>
      <c r="C175" s="23" t="s">
        <v>44</v>
      </c>
      <c r="D175" s="28" t="s">
        <v>819</v>
      </c>
      <c r="E175" s="23" t="s">
        <v>33</v>
      </c>
      <c r="F175" s="23" t="s">
        <v>642</v>
      </c>
      <c r="G175" s="23" t="s">
        <v>920</v>
      </c>
      <c r="H175" s="26">
        <v>80</v>
      </c>
      <c r="I175" s="107"/>
      <c r="J175" s="26">
        <v>80</v>
      </c>
      <c r="K175" s="26">
        <v>80</v>
      </c>
      <c r="L175" s="105"/>
      <c r="M175" s="105"/>
      <c r="N175" s="105"/>
      <c r="O175" s="106" t="s">
        <v>36</v>
      </c>
      <c r="P175" s="23" t="s">
        <v>37</v>
      </c>
      <c r="Q175" s="23" t="s">
        <v>515</v>
      </c>
      <c r="R175" s="132" t="s">
        <v>644</v>
      </c>
      <c r="S175" s="23" t="s">
        <v>33</v>
      </c>
      <c r="T175" s="23" t="s">
        <v>40</v>
      </c>
    </row>
    <row r="176" ht="60" spans="1:20">
      <c r="A176" s="230">
        <v>80</v>
      </c>
      <c r="B176" s="23" t="s">
        <v>645</v>
      </c>
      <c r="C176" s="23" t="s">
        <v>44</v>
      </c>
      <c r="D176" s="28" t="s">
        <v>819</v>
      </c>
      <c r="E176" s="23" t="s">
        <v>33</v>
      </c>
      <c r="F176" s="23" t="s">
        <v>646</v>
      </c>
      <c r="G176" s="23" t="s">
        <v>647</v>
      </c>
      <c r="H176" s="26">
        <v>34.96</v>
      </c>
      <c r="I176" s="107"/>
      <c r="J176" s="26">
        <v>34.96</v>
      </c>
      <c r="K176" s="26">
        <v>34.96</v>
      </c>
      <c r="L176" s="105"/>
      <c r="M176" s="105"/>
      <c r="N176" s="105"/>
      <c r="O176" s="106" t="s">
        <v>36</v>
      </c>
      <c r="P176" s="23" t="s">
        <v>37</v>
      </c>
      <c r="Q176" s="23" t="s">
        <v>515</v>
      </c>
      <c r="R176" s="132" t="s">
        <v>648</v>
      </c>
      <c r="S176" s="23" t="s">
        <v>33</v>
      </c>
      <c r="T176" s="23" t="s">
        <v>40</v>
      </c>
    </row>
    <row r="177" ht="60" spans="1:20">
      <c r="A177" s="230">
        <v>81</v>
      </c>
      <c r="B177" s="23" t="s">
        <v>649</v>
      </c>
      <c r="C177" s="23" t="s">
        <v>44</v>
      </c>
      <c r="D177" s="28" t="s">
        <v>819</v>
      </c>
      <c r="E177" s="23" t="s">
        <v>33</v>
      </c>
      <c r="F177" s="23" t="s">
        <v>650</v>
      </c>
      <c r="G177" s="23" t="s">
        <v>651</v>
      </c>
      <c r="H177" s="26">
        <v>45.07</v>
      </c>
      <c r="I177" s="107"/>
      <c r="J177" s="26">
        <v>45.07</v>
      </c>
      <c r="K177" s="26">
        <v>45.07</v>
      </c>
      <c r="L177" s="105"/>
      <c r="M177" s="105"/>
      <c r="N177" s="105"/>
      <c r="O177" s="106" t="s">
        <v>36</v>
      </c>
      <c r="P177" s="23" t="s">
        <v>37</v>
      </c>
      <c r="Q177" s="23" t="s">
        <v>515</v>
      </c>
      <c r="R177" s="132" t="s">
        <v>652</v>
      </c>
      <c r="S177" s="23" t="s">
        <v>33</v>
      </c>
      <c r="T177" s="23" t="s">
        <v>40</v>
      </c>
    </row>
    <row r="178" ht="71.25" spans="1:20">
      <c r="A178" s="39"/>
      <c r="B178" s="22" t="s">
        <v>921</v>
      </c>
      <c r="C178" s="23" t="s">
        <v>44</v>
      </c>
      <c r="D178" s="28" t="s">
        <v>819</v>
      </c>
      <c r="E178" s="23" t="s">
        <v>33</v>
      </c>
      <c r="F178" s="43" t="s">
        <v>654</v>
      </c>
      <c r="G178" s="43" t="s">
        <v>655</v>
      </c>
      <c r="H178" s="43">
        <v>128.5</v>
      </c>
      <c r="I178" s="39"/>
      <c r="J178" s="43">
        <v>128.5</v>
      </c>
      <c r="K178" s="43">
        <v>128.5</v>
      </c>
      <c r="L178" s="39"/>
      <c r="M178" s="39"/>
      <c r="N178" s="39"/>
      <c r="O178" s="106" t="s">
        <v>36</v>
      </c>
      <c r="P178" s="23" t="s">
        <v>37</v>
      </c>
      <c r="Q178" s="23" t="s">
        <v>515</v>
      </c>
      <c r="R178" s="39"/>
      <c r="S178" s="23" t="s">
        <v>33</v>
      </c>
      <c r="T178" s="23" t="s">
        <v>40</v>
      </c>
    </row>
    <row r="179" ht="51" customHeight="1" spans="1:20">
      <c r="A179" s="39"/>
      <c r="B179" s="22" t="s">
        <v>921</v>
      </c>
      <c r="C179" s="23" t="s">
        <v>44</v>
      </c>
      <c r="D179" s="28" t="s">
        <v>819</v>
      </c>
      <c r="E179" s="23" t="s">
        <v>33</v>
      </c>
      <c r="F179" s="43" t="s">
        <v>658</v>
      </c>
      <c r="G179" s="43" t="s">
        <v>922</v>
      </c>
      <c r="H179" s="43">
        <v>111.4</v>
      </c>
      <c r="I179" s="39"/>
      <c r="J179" s="43">
        <v>111.4</v>
      </c>
      <c r="K179" s="43">
        <v>111.4</v>
      </c>
      <c r="L179" s="39"/>
      <c r="M179" s="39"/>
      <c r="N179" s="39"/>
      <c r="O179" s="106" t="s">
        <v>36</v>
      </c>
      <c r="P179" s="23" t="s">
        <v>37</v>
      </c>
      <c r="Q179" s="23" t="s">
        <v>515</v>
      </c>
      <c r="R179" s="39"/>
      <c r="S179" s="23" t="s">
        <v>33</v>
      </c>
      <c r="T179" s="23" t="s">
        <v>40</v>
      </c>
    </row>
    <row r="180" ht="42.75" spans="1:20">
      <c r="A180" s="39"/>
      <c r="B180" s="22" t="s">
        <v>921</v>
      </c>
      <c r="C180" s="23" t="s">
        <v>44</v>
      </c>
      <c r="D180" s="28" t="s">
        <v>819</v>
      </c>
      <c r="E180" s="23" t="s">
        <v>33</v>
      </c>
      <c r="F180" s="43" t="s">
        <v>662</v>
      </c>
      <c r="G180" s="43" t="s">
        <v>663</v>
      </c>
      <c r="H180" s="43">
        <v>55.55</v>
      </c>
      <c r="I180" s="39"/>
      <c r="J180" s="43">
        <v>55.55</v>
      </c>
      <c r="K180" s="43">
        <v>55.55</v>
      </c>
      <c r="L180" s="39"/>
      <c r="M180" s="39"/>
      <c r="N180" s="39"/>
      <c r="O180" s="106" t="s">
        <v>36</v>
      </c>
      <c r="P180" s="23" t="s">
        <v>37</v>
      </c>
      <c r="Q180" s="23" t="s">
        <v>515</v>
      </c>
      <c r="R180" s="39"/>
      <c r="S180" s="23" t="s">
        <v>33</v>
      </c>
      <c r="T180" s="23" t="s">
        <v>40</v>
      </c>
    </row>
    <row r="181" ht="71.25" spans="1:20">
      <c r="A181" s="39"/>
      <c r="B181" s="22" t="s">
        <v>921</v>
      </c>
      <c r="C181" s="23" t="s">
        <v>44</v>
      </c>
      <c r="D181" s="28" t="s">
        <v>819</v>
      </c>
      <c r="E181" s="23" t="s">
        <v>33</v>
      </c>
      <c r="F181" s="43" t="s">
        <v>666</v>
      </c>
      <c r="G181" s="43" t="s">
        <v>667</v>
      </c>
      <c r="H181" s="43">
        <v>16.89</v>
      </c>
      <c r="I181" s="39"/>
      <c r="J181" s="43">
        <v>16.89</v>
      </c>
      <c r="K181" s="43">
        <v>16.89</v>
      </c>
      <c r="L181" s="39"/>
      <c r="M181" s="39"/>
      <c r="N181" s="39"/>
      <c r="O181" s="106" t="s">
        <v>36</v>
      </c>
      <c r="P181" s="23" t="s">
        <v>37</v>
      </c>
      <c r="Q181" s="23" t="s">
        <v>515</v>
      </c>
      <c r="R181" s="39"/>
      <c r="S181" s="23" t="s">
        <v>33</v>
      </c>
      <c r="T181" s="23" t="s">
        <v>40</v>
      </c>
    </row>
    <row r="182" ht="63" customHeight="1" spans="1:20">
      <c r="A182" s="39"/>
      <c r="B182" s="22" t="s">
        <v>921</v>
      </c>
      <c r="C182" s="23" t="s">
        <v>44</v>
      </c>
      <c r="D182" s="28" t="s">
        <v>819</v>
      </c>
      <c r="E182" s="23" t="s">
        <v>33</v>
      </c>
      <c r="F182" s="43" t="s">
        <v>669</v>
      </c>
      <c r="G182" s="43" t="s">
        <v>923</v>
      </c>
      <c r="H182" s="43">
        <v>36.43</v>
      </c>
      <c r="I182" s="39"/>
      <c r="J182" s="43">
        <v>36.43</v>
      </c>
      <c r="K182" s="43">
        <v>36.43</v>
      </c>
      <c r="L182" s="39"/>
      <c r="M182" s="39"/>
      <c r="N182" s="39"/>
      <c r="O182" s="106" t="s">
        <v>36</v>
      </c>
      <c r="P182" s="23" t="s">
        <v>37</v>
      </c>
      <c r="Q182" s="23" t="s">
        <v>515</v>
      </c>
      <c r="R182" s="39"/>
      <c r="S182" s="23" t="s">
        <v>33</v>
      </c>
      <c r="T182" s="23" t="s">
        <v>40</v>
      </c>
    </row>
    <row r="183" ht="57" customHeight="1" spans="1:20">
      <c r="A183" s="39"/>
      <c r="B183" s="22" t="s">
        <v>921</v>
      </c>
      <c r="C183" s="23" t="s">
        <v>44</v>
      </c>
      <c r="D183" s="28" t="s">
        <v>819</v>
      </c>
      <c r="E183" s="23" t="s">
        <v>33</v>
      </c>
      <c r="F183" s="43" t="s">
        <v>673</v>
      </c>
      <c r="G183" s="43" t="s">
        <v>674</v>
      </c>
      <c r="H183" s="43">
        <v>17.01</v>
      </c>
      <c r="I183" s="39"/>
      <c r="J183" s="43">
        <v>17.01</v>
      </c>
      <c r="K183" s="43">
        <v>17.01</v>
      </c>
      <c r="L183" s="39"/>
      <c r="M183" s="39"/>
      <c r="N183" s="39"/>
      <c r="O183" s="106" t="s">
        <v>36</v>
      </c>
      <c r="P183" s="23" t="s">
        <v>37</v>
      </c>
      <c r="Q183" s="23" t="s">
        <v>515</v>
      </c>
      <c r="R183" s="39"/>
      <c r="S183" s="23" t="s">
        <v>33</v>
      </c>
      <c r="T183" s="23" t="s">
        <v>40</v>
      </c>
    </row>
    <row r="184" ht="57" spans="1:20">
      <c r="A184" s="85">
        <v>64</v>
      </c>
      <c r="B184" s="52" t="s">
        <v>682</v>
      </c>
      <c r="C184" s="52" t="s">
        <v>44</v>
      </c>
      <c r="D184" s="52" t="s">
        <v>76</v>
      </c>
      <c r="E184" s="52" t="s">
        <v>33</v>
      </c>
      <c r="F184" s="52" t="s">
        <v>882</v>
      </c>
      <c r="G184" s="52" t="s">
        <v>683</v>
      </c>
      <c r="H184" s="53">
        <f t="shared" ref="H184:H189" si="24">SUM(I184:J184)</f>
        <v>50</v>
      </c>
      <c r="I184" s="53"/>
      <c r="J184" s="53">
        <f>SUM(K184:N184)</f>
        <v>50</v>
      </c>
      <c r="K184" s="53"/>
      <c r="L184" s="53"/>
      <c r="M184" s="53">
        <v>50</v>
      </c>
      <c r="N184" s="53"/>
      <c r="O184" s="52" t="s">
        <v>450</v>
      </c>
      <c r="P184" s="52">
        <v>2022.7</v>
      </c>
      <c r="Q184" s="52">
        <v>2022.12</v>
      </c>
      <c r="R184" s="200" t="s">
        <v>598</v>
      </c>
      <c r="S184" s="52" t="s">
        <v>33</v>
      </c>
      <c r="T184" s="52" t="s">
        <v>40</v>
      </c>
    </row>
    <row r="185" ht="57" spans="1:20">
      <c r="A185" s="85">
        <v>65</v>
      </c>
      <c r="B185" s="52" t="s">
        <v>684</v>
      </c>
      <c r="C185" s="52" t="s">
        <v>44</v>
      </c>
      <c r="D185" s="52" t="s">
        <v>76</v>
      </c>
      <c r="E185" s="52" t="s">
        <v>33</v>
      </c>
      <c r="F185" s="52" t="s">
        <v>880</v>
      </c>
      <c r="G185" s="52" t="s">
        <v>685</v>
      </c>
      <c r="H185" s="53">
        <f t="shared" si="24"/>
        <v>50</v>
      </c>
      <c r="I185" s="53"/>
      <c r="J185" s="53">
        <f>SUM(K185:N185)</f>
        <v>50</v>
      </c>
      <c r="K185" s="53"/>
      <c r="L185" s="53"/>
      <c r="M185" s="53">
        <v>50</v>
      </c>
      <c r="N185" s="53"/>
      <c r="O185" s="52" t="s">
        <v>450</v>
      </c>
      <c r="P185" s="52">
        <v>2022.7</v>
      </c>
      <c r="Q185" s="52">
        <v>2022.12</v>
      </c>
      <c r="R185" s="154" t="s">
        <v>686</v>
      </c>
      <c r="S185" s="52" t="s">
        <v>33</v>
      </c>
      <c r="T185" s="52" t="s">
        <v>40</v>
      </c>
    </row>
    <row r="186" ht="57" spans="1:20">
      <c r="A186" s="85">
        <v>66</v>
      </c>
      <c r="B186" s="51" t="s">
        <v>687</v>
      </c>
      <c r="C186" s="51" t="s">
        <v>44</v>
      </c>
      <c r="D186" s="51" t="s">
        <v>76</v>
      </c>
      <c r="E186" s="51" t="s">
        <v>33</v>
      </c>
      <c r="F186" s="51" t="s">
        <v>688</v>
      </c>
      <c r="G186" s="51" t="s">
        <v>689</v>
      </c>
      <c r="H186" s="60">
        <f t="shared" si="24"/>
        <v>60</v>
      </c>
      <c r="I186" s="115"/>
      <c r="J186" s="115">
        <v>60</v>
      </c>
      <c r="K186" s="115"/>
      <c r="L186" s="115">
        <v>60</v>
      </c>
      <c r="M186" s="115"/>
      <c r="N186" s="115"/>
      <c r="O186" s="52" t="s">
        <v>509</v>
      </c>
      <c r="P186" s="51" t="s">
        <v>37</v>
      </c>
      <c r="Q186" s="51">
        <v>2022.12</v>
      </c>
      <c r="R186" s="154" t="s">
        <v>690</v>
      </c>
      <c r="S186" s="51" t="s">
        <v>33</v>
      </c>
      <c r="T186" s="51" t="s">
        <v>40</v>
      </c>
    </row>
    <row r="187" ht="71.25" spans="1:20">
      <c r="A187" s="85">
        <v>67</v>
      </c>
      <c r="B187" s="51" t="s">
        <v>687</v>
      </c>
      <c r="C187" s="51" t="s">
        <v>44</v>
      </c>
      <c r="D187" s="51" t="s">
        <v>76</v>
      </c>
      <c r="E187" s="51" t="s">
        <v>33</v>
      </c>
      <c r="F187" s="52" t="s">
        <v>924</v>
      </c>
      <c r="G187" s="52" t="s">
        <v>692</v>
      </c>
      <c r="H187" s="60">
        <f t="shared" si="24"/>
        <v>120</v>
      </c>
      <c r="I187" s="53"/>
      <c r="J187" s="115">
        <f>SUM(K187:N187)</f>
        <v>120</v>
      </c>
      <c r="K187" s="53"/>
      <c r="L187" s="53">
        <v>120</v>
      </c>
      <c r="M187" s="53"/>
      <c r="N187" s="53"/>
      <c r="O187" s="52" t="s">
        <v>509</v>
      </c>
      <c r="P187" s="51" t="s">
        <v>37</v>
      </c>
      <c r="Q187" s="51">
        <v>2022.12</v>
      </c>
      <c r="R187" s="154" t="s">
        <v>690</v>
      </c>
      <c r="S187" s="51" t="s">
        <v>33</v>
      </c>
      <c r="T187" s="51" t="s">
        <v>40</v>
      </c>
    </row>
    <row r="188" ht="39" customHeight="1" spans="1:20">
      <c r="A188" s="85">
        <v>68</v>
      </c>
      <c r="B188" s="51" t="s">
        <v>693</v>
      </c>
      <c r="C188" s="51" t="s">
        <v>44</v>
      </c>
      <c r="D188" s="51" t="s">
        <v>76</v>
      </c>
      <c r="E188" s="51" t="s">
        <v>33</v>
      </c>
      <c r="F188" s="52" t="s">
        <v>694</v>
      </c>
      <c r="G188" s="52" t="s">
        <v>695</v>
      </c>
      <c r="H188" s="60">
        <f t="shared" si="24"/>
        <v>130</v>
      </c>
      <c r="I188" s="53"/>
      <c r="J188" s="115">
        <f>SUM(K188:N188)</f>
        <v>130</v>
      </c>
      <c r="K188" s="53"/>
      <c r="L188" s="53">
        <v>130</v>
      </c>
      <c r="M188" s="53"/>
      <c r="N188" s="53"/>
      <c r="O188" s="52" t="s">
        <v>509</v>
      </c>
      <c r="P188" s="51" t="s">
        <v>37</v>
      </c>
      <c r="Q188" s="51">
        <v>2022.12</v>
      </c>
      <c r="R188" s="154" t="s">
        <v>696</v>
      </c>
      <c r="S188" s="51" t="s">
        <v>33</v>
      </c>
      <c r="T188" s="51" t="s">
        <v>40</v>
      </c>
    </row>
    <row r="189" ht="85.5" spans="1:20">
      <c r="A189" s="85">
        <v>69</v>
      </c>
      <c r="B189" s="51" t="s">
        <v>697</v>
      </c>
      <c r="C189" s="51" t="s">
        <v>44</v>
      </c>
      <c r="D189" s="51" t="s">
        <v>76</v>
      </c>
      <c r="E189" s="51" t="s">
        <v>33</v>
      </c>
      <c r="F189" s="52" t="s">
        <v>698</v>
      </c>
      <c r="G189" s="52" t="s">
        <v>699</v>
      </c>
      <c r="H189" s="60">
        <f t="shared" si="24"/>
        <v>200</v>
      </c>
      <c r="I189" s="53"/>
      <c r="J189" s="115">
        <f>SUM(K189:N189)</f>
        <v>200</v>
      </c>
      <c r="K189" s="53"/>
      <c r="L189" s="53">
        <v>200</v>
      </c>
      <c r="M189" s="53"/>
      <c r="N189" s="53"/>
      <c r="O189" s="52" t="s">
        <v>509</v>
      </c>
      <c r="P189" s="51" t="s">
        <v>37</v>
      </c>
      <c r="Q189" s="51">
        <v>2022.12</v>
      </c>
      <c r="R189" s="154" t="s">
        <v>700</v>
      </c>
      <c r="S189" s="51" t="s">
        <v>33</v>
      </c>
      <c r="T189" s="51" t="s">
        <v>40</v>
      </c>
    </row>
    <row r="190" ht="48" spans="1:20">
      <c r="A190" s="50">
        <v>73</v>
      </c>
      <c r="B190" s="51" t="s">
        <v>701</v>
      </c>
      <c r="C190" s="51" t="s">
        <v>44</v>
      </c>
      <c r="D190" s="51" t="s">
        <v>76</v>
      </c>
      <c r="E190" s="51" t="s">
        <v>702</v>
      </c>
      <c r="F190" s="52" t="s">
        <v>925</v>
      </c>
      <c r="G190" s="52" t="s">
        <v>704</v>
      </c>
      <c r="H190" s="60">
        <v>90</v>
      </c>
      <c r="I190" s="53"/>
      <c r="J190" s="115">
        <v>90</v>
      </c>
      <c r="K190" s="53"/>
      <c r="L190" s="53">
        <v>90</v>
      </c>
      <c r="M190" s="53"/>
      <c r="N190" s="53"/>
      <c r="O190" s="52" t="s">
        <v>509</v>
      </c>
      <c r="P190" s="52">
        <v>2022.4</v>
      </c>
      <c r="Q190" s="52">
        <v>2022.12</v>
      </c>
      <c r="R190" s="97" t="s">
        <v>705</v>
      </c>
      <c r="S190" s="51" t="s">
        <v>702</v>
      </c>
      <c r="T190" s="51" t="s">
        <v>926</v>
      </c>
    </row>
    <row r="191" ht="48" customHeight="1" spans="1:20">
      <c r="A191" s="50">
        <v>74</v>
      </c>
      <c r="B191" s="51" t="s">
        <v>707</v>
      </c>
      <c r="C191" s="51" t="s">
        <v>44</v>
      </c>
      <c r="D191" s="51" t="s">
        <v>76</v>
      </c>
      <c r="E191" s="52" t="s">
        <v>708</v>
      </c>
      <c r="F191" s="52" t="s">
        <v>709</v>
      </c>
      <c r="G191" s="52" t="s">
        <v>710</v>
      </c>
      <c r="H191" s="60">
        <f>SUM(I191:J191)</f>
        <v>97</v>
      </c>
      <c r="I191" s="53"/>
      <c r="J191" s="115">
        <f>SUM(K191:N191)</f>
        <v>97</v>
      </c>
      <c r="K191" s="53"/>
      <c r="L191" s="53">
        <v>97</v>
      </c>
      <c r="M191" s="53"/>
      <c r="N191" s="53"/>
      <c r="O191" s="52" t="s">
        <v>509</v>
      </c>
      <c r="P191" s="52">
        <v>2022.4</v>
      </c>
      <c r="Q191" s="52">
        <v>2022.12</v>
      </c>
      <c r="R191" s="97" t="s">
        <v>711</v>
      </c>
      <c r="S191" s="52" t="s">
        <v>708</v>
      </c>
      <c r="T191" s="52" t="s">
        <v>927</v>
      </c>
    </row>
    <row r="192" ht="48" spans="1:20">
      <c r="A192" s="50">
        <v>75</v>
      </c>
      <c r="B192" s="51" t="s">
        <v>713</v>
      </c>
      <c r="C192" s="51" t="s">
        <v>44</v>
      </c>
      <c r="D192" s="51" t="s">
        <v>76</v>
      </c>
      <c r="E192" s="52" t="s">
        <v>714</v>
      </c>
      <c r="F192" s="52" t="s">
        <v>715</v>
      </c>
      <c r="G192" s="52" t="s">
        <v>716</v>
      </c>
      <c r="H192" s="60">
        <f>SUM(I192:J192)</f>
        <v>200</v>
      </c>
      <c r="I192" s="53"/>
      <c r="J192" s="115">
        <f>SUM(K192:N192)</f>
        <v>200</v>
      </c>
      <c r="K192" s="53"/>
      <c r="L192" s="53">
        <v>200</v>
      </c>
      <c r="M192" s="53"/>
      <c r="N192" s="53"/>
      <c r="O192" s="52" t="s">
        <v>509</v>
      </c>
      <c r="P192" s="52">
        <v>2022.4</v>
      </c>
      <c r="Q192" s="52">
        <v>2022.12</v>
      </c>
      <c r="R192" s="97" t="s">
        <v>717</v>
      </c>
      <c r="S192" s="52" t="s">
        <v>714</v>
      </c>
      <c r="T192" s="52" t="s">
        <v>928</v>
      </c>
    </row>
    <row r="193" ht="60" spans="1:20">
      <c r="A193" s="50">
        <v>76</v>
      </c>
      <c r="B193" s="51" t="s">
        <v>719</v>
      </c>
      <c r="C193" s="80" t="s">
        <v>44</v>
      </c>
      <c r="D193" s="80" t="s">
        <v>76</v>
      </c>
      <c r="E193" s="157" t="s">
        <v>720</v>
      </c>
      <c r="F193" s="157" t="s">
        <v>929</v>
      </c>
      <c r="G193" s="157" t="s">
        <v>722</v>
      </c>
      <c r="H193" s="158">
        <v>200</v>
      </c>
      <c r="I193" s="53"/>
      <c r="J193" s="115">
        <v>200</v>
      </c>
      <c r="K193" s="53"/>
      <c r="L193" s="53"/>
      <c r="M193" s="53">
        <v>200</v>
      </c>
      <c r="N193" s="53"/>
      <c r="O193" s="52" t="s">
        <v>94</v>
      </c>
      <c r="P193" s="157">
        <v>2022.4</v>
      </c>
      <c r="Q193" s="157">
        <v>2022.12</v>
      </c>
      <c r="R193" s="87" t="s">
        <v>723</v>
      </c>
      <c r="S193" s="157" t="s">
        <v>720</v>
      </c>
      <c r="T193" s="157" t="s">
        <v>930</v>
      </c>
    </row>
    <row r="194" ht="71.25" spans="1:20">
      <c r="A194" s="50">
        <v>77</v>
      </c>
      <c r="B194" s="51" t="s">
        <v>725</v>
      </c>
      <c r="C194" s="51" t="s">
        <v>44</v>
      </c>
      <c r="D194" s="51" t="s">
        <v>76</v>
      </c>
      <c r="E194" s="52" t="s">
        <v>726</v>
      </c>
      <c r="F194" s="52" t="s">
        <v>931</v>
      </c>
      <c r="G194" s="52" t="s">
        <v>728</v>
      </c>
      <c r="H194" s="60">
        <f>SUM(I194:J194)</f>
        <v>150</v>
      </c>
      <c r="I194" s="53"/>
      <c r="J194" s="115">
        <v>150</v>
      </c>
      <c r="K194" s="53"/>
      <c r="L194" s="53">
        <v>150</v>
      </c>
      <c r="M194" s="53"/>
      <c r="N194" s="53"/>
      <c r="O194" s="51" t="s">
        <v>214</v>
      </c>
      <c r="P194" s="52">
        <v>2022.4</v>
      </c>
      <c r="Q194" s="52">
        <v>2022.12</v>
      </c>
      <c r="R194" s="52" t="s">
        <v>729</v>
      </c>
      <c r="S194" s="52" t="s">
        <v>726</v>
      </c>
      <c r="T194" s="157" t="s">
        <v>730</v>
      </c>
    </row>
    <row r="195" ht="28.5" spans="1:20">
      <c r="A195" s="233">
        <v>78</v>
      </c>
      <c r="B195" s="80" t="s">
        <v>731</v>
      </c>
      <c r="C195" s="80" t="s">
        <v>44</v>
      </c>
      <c r="D195" s="80" t="s">
        <v>76</v>
      </c>
      <c r="E195" s="157" t="s">
        <v>732</v>
      </c>
      <c r="F195" s="157" t="s">
        <v>932</v>
      </c>
      <c r="G195" s="157" t="s">
        <v>733</v>
      </c>
      <c r="H195" s="158">
        <v>200</v>
      </c>
      <c r="I195" s="53"/>
      <c r="J195" s="115">
        <f>SUM(K195:N195)</f>
        <v>100</v>
      </c>
      <c r="K195" s="53"/>
      <c r="L195" s="53">
        <v>100</v>
      </c>
      <c r="M195" s="53"/>
      <c r="N195" s="53"/>
      <c r="O195" s="51" t="s">
        <v>214</v>
      </c>
      <c r="P195" s="157">
        <v>2022.8</v>
      </c>
      <c r="Q195" s="157">
        <v>2022.12</v>
      </c>
      <c r="R195" s="157" t="s">
        <v>734</v>
      </c>
      <c r="S195" s="157" t="s">
        <v>732</v>
      </c>
      <c r="T195" s="157" t="s">
        <v>933</v>
      </c>
    </row>
    <row r="196" ht="28.5" spans="1:20">
      <c r="A196" s="159"/>
      <c r="B196" s="174"/>
      <c r="C196" s="174"/>
      <c r="D196" s="174"/>
      <c r="E196" s="210"/>
      <c r="F196" s="210"/>
      <c r="G196" s="210"/>
      <c r="H196" s="234"/>
      <c r="I196" s="53"/>
      <c r="J196" s="115">
        <f>SUM(K196:N196)</f>
        <v>100</v>
      </c>
      <c r="K196" s="53"/>
      <c r="L196" s="53"/>
      <c r="M196" s="53">
        <v>100</v>
      </c>
      <c r="N196" s="53"/>
      <c r="O196" s="52" t="s">
        <v>94</v>
      </c>
      <c r="P196" s="160"/>
      <c r="Q196" s="160"/>
      <c r="R196" s="210"/>
      <c r="S196" s="210"/>
      <c r="T196" s="210"/>
    </row>
    <row r="197" ht="42.75" spans="1:20">
      <c r="A197" s="233">
        <v>79</v>
      </c>
      <c r="B197" s="52" t="s">
        <v>736</v>
      </c>
      <c r="C197" s="51" t="s">
        <v>44</v>
      </c>
      <c r="D197" s="51" t="s">
        <v>76</v>
      </c>
      <c r="E197" s="52" t="s">
        <v>618</v>
      </c>
      <c r="F197" s="52" t="s">
        <v>934</v>
      </c>
      <c r="G197" s="52" t="s">
        <v>737</v>
      </c>
      <c r="H197" s="158">
        <v>250</v>
      </c>
      <c r="I197" s="53"/>
      <c r="J197" s="115">
        <f>SUM(K197:N197)</f>
        <v>151</v>
      </c>
      <c r="K197" s="53"/>
      <c r="L197" s="53">
        <v>151</v>
      </c>
      <c r="M197" s="53"/>
      <c r="N197" s="53"/>
      <c r="O197" s="52" t="s">
        <v>509</v>
      </c>
      <c r="P197" s="162">
        <v>2022.4</v>
      </c>
      <c r="Q197" s="162">
        <v>2022.12</v>
      </c>
      <c r="R197" s="52" t="s">
        <v>738</v>
      </c>
      <c r="S197" s="52" t="s">
        <v>618</v>
      </c>
      <c r="T197" s="157" t="s">
        <v>935</v>
      </c>
    </row>
    <row r="198" ht="42.75" spans="1:20">
      <c r="A198" s="155"/>
      <c r="B198" s="52"/>
      <c r="C198" s="51"/>
      <c r="D198" s="51"/>
      <c r="E198" s="52"/>
      <c r="F198" s="52"/>
      <c r="G198" s="52"/>
      <c r="H198" s="234"/>
      <c r="I198" s="53"/>
      <c r="J198" s="115">
        <f>SUM(K198:N198)</f>
        <v>51</v>
      </c>
      <c r="K198" s="53">
        <v>51</v>
      </c>
      <c r="L198" s="53"/>
      <c r="M198" s="53"/>
      <c r="N198" s="53"/>
      <c r="O198" s="51" t="s">
        <v>181</v>
      </c>
      <c r="P198" s="162"/>
      <c r="Q198" s="162"/>
      <c r="R198" s="52"/>
      <c r="S198" s="52"/>
      <c r="T198" s="210"/>
    </row>
    <row r="199" ht="28.5" spans="1:20">
      <c r="A199" s="155"/>
      <c r="B199" s="52"/>
      <c r="C199" s="51"/>
      <c r="D199" s="51"/>
      <c r="E199" s="52"/>
      <c r="F199" s="52"/>
      <c r="G199" s="52"/>
      <c r="H199" s="234"/>
      <c r="I199" s="269"/>
      <c r="J199" s="189">
        <f>SUM(K199:N199)</f>
        <v>48</v>
      </c>
      <c r="K199" s="190">
        <v>48</v>
      </c>
      <c r="L199" s="190"/>
      <c r="M199" s="190"/>
      <c r="N199" s="190"/>
      <c r="O199" s="51" t="s">
        <v>218</v>
      </c>
      <c r="P199" s="162"/>
      <c r="Q199" s="162"/>
      <c r="R199" s="52"/>
      <c r="S199" s="52"/>
      <c r="T199" s="210"/>
    </row>
    <row r="200" ht="37" customHeight="1" spans="1:20">
      <c r="A200" s="228"/>
      <c r="B200" s="229" t="s">
        <v>936</v>
      </c>
      <c r="C200" s="229"/>
      <c r="D200" s="229"/>
      <c r="E200" s="229"/>
      <c r="F200" s="229"/>
      <c r="G200" s="229"/>
      <c r="H200" s="178">
        <f>SUM(H201:H202)</f>
        <v>300</v>
      </c>
      <c r="I200" s="178">
        <f t="shared" ref="I200:N200" si="25">SUM(I201:I202)</f>
        <v>0</v>
      </c>
      <c r="J200" s="178">
        <f t="shared" si="25"/>
        <v>300</v>
      </c>
      <c r="K200" s="178">
        <f t="shared" si="25"/>
        <v>300</v>
      </c>
      <c r="L200" s="178">
        <f t="shared" si="25"/>
        <v>0</v>
      </c>
      <c r="M200" s="178">
        <f t="shared" si="25"/>
        <v>0</v>
      </c>
      <c r="N200" s="178">
        <f t="shared" si="25"/>
        <v>0</v>
      </c>
      <c r="O200" s="125"/>
      <c r="P200" s="126"/>
      <c r="Q200" s="144"/>
      <c r="R200" s="145"/>
      <c r="S200" s="125"/>
      <c r="T200" s="125"/>
    </row>
    <row r="201" ht="40.5" spans="1:20">
      <c r="A201" s="230">
        <v>82</v>
      </c>
      <c r="B201" s="235" t="s">
        <v>740</v>
      </c>
      <c r="C201" s="22" t="s">
        <v>44</v>
      </c>
      <c r="D201" s="28" t="s">
        <v>819</v>
      </c>
      <c r="E201" s="22" t="s">
        <v>383</v>
      </c>
      <c r="F201" s="106" t="s">
        <v>741</v>
      </c>
      <c r="G201" s="236" t="s">
        <v>742</v>
      </c>
      <c r="H201" s="237">
        <v>205</v>
      </c>
      <c r="I201" s="237"/>
      <c r="J201" s="237">
        <v>205</v>
      </c>
      <c r="K201" s="106">
        <v>205</v>
      </c>
      <c r="L201" s="109"/>
      <c r="M201" s="109"/>
      <c r="N201" s="106"/>
      <c r="O201" s="106" t="s">
        <v>36</v>
      </c>
      <c r="P201" s="237">
        <v>2022.05</v>
      </c>
      <c r="Q201" s="276">
        <v>2022.12</v>
      </c>
      <c r="R201" s="105" t="s">
        <v>743</v>
      </c>
      <c r="S201" s="105" t="s">
        <v>744</v>
      </c>
      <c r="T201" s="108" t="s">
        <v>745</v>
      </c>
    </row>
    <row r="202" ht="40.5" spans="1:20">
      <c r="A202" s="230">
        <v>83</v>
      </c>
      <c r="B202" s="235" t="s">
        <v>746</v>
      </c>
      <c r="C202" s="22" t="s">
        <v>44</v>
      </c>
      <c r="D202" s="28" t="s">
        <v>819</v>
      </c>
      <c r="E202" s="22" t="s">
        <v>628</v>
      </c>
      <c r="F202" s="106" t="s">
        <v>747</v>
      </c>
      <c r="G202" s="236" t="s">
        <v>748</v>
      </c>
      <c r="H202" s="237">
        <v>95</v>
      </c>
      <c r="I202" s="237"/>
      <c r="J202" s="237">
        <v>95</v>
      </c>
      <c r="K202" s="106">
        <v>95</v>
      </c>
      <c r="L202" s="109"/>
      <c r="M202" s="109"/>
      <c r="N202" s="106"/>
      <c r="O202" s="106" t="s">
        <v>36</v>
      </c>
      <c r="P202" s="237">
        <v>2022.05</v>
      </c>
      <c r="Q202" s="276">
        <v>2022.12</v>
      </c>
      <c r="R202" s="105" t="s">
        <v>749</v>
      </c>
      <c r="S202" s="105" t="s">
        <v>744</v>
      </c>
      <c r="T202" s="108" t="s">
        <v>745</v>
      </c>
    </row>
    <row r="203" ht="40" customHeight="1" spans="1:20">
      <c r="A203" s="228"/>
      <c r="B203" s="229" t="s">
        <v>750</v>
      </c>
      <c r="C203" s="229"/>
      <c r="D203" s="229"/>
      <c r="E203" s="229"/>
      <c r="F203" s="229"/>
      <c r="G203" s="229"/>
      <c r="H203" s="79">
        <f>SUM(H204:H216)</f>
        <v>2343.3</v>
      </c>
      <c r="I203" s="79">
        <f t="shared" ref="I203:N203" si="26">SUM(I204:I216)</f>
        <v>0</v>
      </c>
      <c r="J203" s="79">
        <f t="shared" si="26"/>
        <v>2343.3</v>
      </c>
      <c r="K203" s="79">
        <f t="shared" si="26"/>
        <v>1816.9</v>
      </c>
      <c r="L203" s="79">
        <f t="shared" si="26"/>
        <v>278.4</v>
      </c>
      <c r="M203" s="79">
        <f t="shared" si="26"/>
        <v>248</v>
      </c>
      <c r="N203" s="79">
        <f t="shared" si="26"/>
        <v>0</v>
      </c>
      <c r="O203" s="125"/>
      <c r="P203" s="126"/>
      <c r="Q203" s="144"/>
      <c r="R203" s="145"/>
      <c r="S203" s="125"/>
      <c r="T203" s="125"/>
    </row>
    <row r="204" ht="40.5" spans="1:20">
      <c r="A204" s="52">
        <v>70</v>
      </c>
      <c r="B204" s="28" t="s">
        <v>751</v>
      </c>
      <c r="C204" s="28" t="s">
        <v>44</v>
      </c>
      <c r="D204" s="28" t="s">
        <v>819</v>
      </c>
      <c r="E204" s="28" t="s">
        <v>132</v>
      </c>
      <c r="F204" s="29" t="s">
        <v>752</v>
      </c>
      <c r="G204" s="28" t="s">
        <v>753</v>
      </c>
      <c r="H204" s="29">
        <v>332</v>
      </c>
      <c r="I204" s="108"/>
      <c r="J204" s="29">
        <v>332</v>
      </c>
      <c r="K204" s="29">
        <v>332</v>
      </c>
      <c r="L204" s="109"/>
      <c r="M204" s="109"/>
      <c r="N204" s="106"/>
      <c r="O204" s="106" t="s">
        <v>36</v>
      </c>
      <c r="P204" s="29">
        <v>2022.3</v>
      </c>
      <c r="Q204" s="29">
        <v>2022.12</v>
      </c>
      <c r="R204" s="28" t="s">
        <v>753</v>
      </c>
      <c r="S204" s="28" t="s">
        <v>755</v>
      </c>
      <c r="T204" s="28" t="s">
        <v>129</v>
      </c>
    </row>
    <row r="205" ht="31.5" spans="1:20">
      <c r="A205" s="230">
        <v>71</v>
      </c>
      <c r="B205" s="28" t="s">
        <v>754</v>
      </c>
      <c r="C205" s="28" t="s">
        <v>44</v>
      </c>
      <c r="D205" s="28" t="s">
        <v>819</v>
      </c>
      <c r="E205" s="28" t="s">
        <v>755</v>
      </c>
      <c r="F205" s="29" t="s">
        <v>756</v>
      </c>
      <c r="G205" s="30" t="s">
        <v>757</v>
      </c>
      <c r="H205" s="29">
        <v>145</v>
      </c>
      <c r="I205" s="108"/>
      <c r="J205" s="29">
        <v>145</v>
      </c>
      <c r="K205" s="29">
        <v>145</v>
      </c>
      <c r="L205" s="109"/>
      <c r="M205" s="109"/>
      <c r="N205" s="106"/>
      <c r="O205" s="106" t="s">
        <v>36</v>
      </c>
      <c r="P205" s="29">
        <v>2022.3</v>
      </c>
      <c r="Q205" s="29">
        <v>2022.12</v>
      </c>
      <c r="R205" s="28" t="s">
        <v>758</v>
      </c>
      <c r="S205" s="106" t="s">
        <v>755</v>
      </c>
      <c r="T205" s="28" t="s">
        <v>129</v>
      </c>
    </row>
    <row r="206" ht="27" spans="1:20">
      <c r="A206" s="230">
        <v>72</v>
      </c>
      <c r="B206" s="28" t="s">
        <v>759</v>
      </c>
      <c r="C206" s="28" t="s">
        <v>44</v>
      </c>
      <c r="D206" s="28" t="s">
        <v>819</v>
      </c>
      <c r="E206" s="28" t="s">
        <v>755</v>
      </c>
      <c r="F206" s="29" t="s">
        <v>136</v>
      </c>
      <c r="G206" s="28" t="s">
        <v>760</v>
      </c>
      <c r="H206" s="29">
        <v>7</v>
      </c>
      <c r="I206" s="108"/>
      <c r="J206" s="29">
        <v>7</v>
      </c>
      <c r="K206" s="29">
        <v>7</v>
      </c>
      <c r="L206" s="109"/>
      <c r="M206" s="109"/>
      <c r="N206" s="106"/>
      <c r="O206" s="106" t="s">
        <v>36</v>
      </c>
      <c r="P206" s="29">
        <v>2022.3</v>
      </c>
      <c r="Q206" s="29">
        <v>2022.12</v>
      </c>
      <c r="R206" s="28" t="s">
        <v>761</v>
      </c>
      <c r="S206" s="106" t="s">
        <v>755</v>
      </c>
      <c r="T206" s="28" t="s">
        <v>129</v>
      </c>
    </row>
    <row r="207" ht="40.5" spans="1:20">
      <c r="A207" s="230">
        <v>73</v>
      </c>
      <c r="B207" s="28" t="s">
        <v>762</v>
      </c>
      <c r="C207" s="28" t="s">
        <v>44</v>
      </c>
      <c r="D207" s="28" t="s">
        <v>819</v>
      </c>
      <c r="E207" s="28" t="s">
        <v>755</v>
      </c>
      <c r="F207" s="29" t="s">
        <v>136</v>
      </c>
      <c r="G207" s="28" t="s">
        <v>763</v>
      </c>
      <c r="H207" s="29">
        <v>42</v>
      </c>
      <c r="I207" s="108"/>
      <c r="J207" s="29">
        <v>42</v>
      </c>
      <c r="K207" s="29">
        <v>42</v>
      </c>
      <c r="L207" s="108"/>
      <c r="M207" s="108"/>
      <c r="N207" s="108"/>
      <c r="O207" s="106" t="s">
        <v>36</v>
      </c>
      <c r="P207" s="29">
        <v>2022.3</v>
      </c>
      <c r="Q207" s="29">
        <v>2022.12</v>
      </c>
      <c r="R207" s="28" t="s">
        <v>764</v>
      </c>
      <c r="S207" s="106" t="s">
        <v>755</v>
      </c>
      <c r="T207" s="28" t="s">
        <v>129</v>
      </c>
    </row>
    <row r="208" ht="27" spans="1:20">
      <c r="A208" s="230">
        <v>74</v>
      </c>
      <c r="B208" s="30" t="s">
        <v>765</v>
      </c>
      <c r="C208" s="28" t="s">
        <v>44</v>
      </c>
      <c r="D208" s="28" t="s">
        <v>819</v>
      </c>
      <c r="E208" s="28" t="s">
        <v>132</v>
      </c>
      <c r="F208" s="29" t="s">
        <v>766</v>
      </c>
      <c r="G208" s="28" t="s">
        <v>767</v>
      </c>
      <c r="H208" s="29">
        <v>200</v>
      </c>
      <c r="I208" s="108"/>
      <c r="J208" s="29">
        <v>200</v>
      </c>
      <c r="K208" s="29">
        <v>200</v>
      </c>
      <c r="L208" s="108"/>
      <c r="M208" s="108"/>
      <c r="N208" s="108"/>
      <c r="O208" s="106" t="s">
        <v>36</v>
      </c>
      <c r="P208" s="29">
        <v>2022.3</v>
      </c>
      <c r="Q208" s="29">
        <v>2022.12</v>
      </c>
      <c r="R208" s="28" t="s">
        <v>767</v>
      </c>
      <c r="S208" s="28" t="s">
        <v>755</v>
      </c>
      <c r="T208" s="28" t="s">
        <v>129</v>
      </c>
    </row>
    <row r="209" ht="28.5" spans="1:20">
      <c r="A209" s="238">
        <v>75</v>
      </c>
      <c r="B209" s="239" t="s">
        <v>768</v>
      </c>
      <c r="C209" s="32" t="s">
        <v>44</v>
      </c>
      <c r="D209" s="32" t="s">
        <v>819</v>
      </c>
      <c r="E209" s="32" t="s">
        <v>162</v>
      </c>
      <c r="F209" s="33" t="s">
        <v>769</v>
      </c>
      <c r="G209" s="32" t="s">
        <v>770</v>
      </c>
      <c r="H209" s="33">
        <v>530</v>
      </c>
      <c r="I209" s="108"/>
      <c r="J209" s="29">
        <v>257.6</v>
      </c>
      <c r="K209" s="29">
        <v>257.6</v>
      </c>
      <c r="L209" s="108"/>
      <c r="M209" s="108"/>
      <c r="N209" s="28"/>
      <c r="O209" s="52" t="s">
        <v>148</v>
      </c>
      <c r="P209" s="29">
        <v>2022.3</v>
      </c>
      <c r="Q209" s="29">
        <v>2022.12</v>
      </c>
      <c r="R209" s="111" t="s">
        <v>771</v>
      </c>
      <c r="S209" s="111" t="s">
        <v>755</v>
      </c>
      <c r="T209" s="32" t="s">
        <v>129</v>
      </c>
    </row>
    <row r="210" ht="28.5" spans="1:20">
      <c r="A210" s="230"/>
      <c r="B210" s="240"/>
      <c r="C210" s="36"/>
      <c r="D210" s="36"/>
      <c r="E210" s="36"/>
      <c r="F210" s="37"/>
      <c r="G210" s="36"/>
      <c r="H210" s="37"/>
      <c r="I210" s="108"/>
      <c r="J210" s="39">
        <v>272.4</v>
      </c>
      <c r="K210" s="39"/>
      <c r="L210" s="39">
        <v>272.4</v>
      </c>
      <c r="M210" s="108"/>
      <c r="N210" s="108"/>
      <c r="O210" s="52" t="s">
        <v>612</v>
      </c>
      <c r="P210" s="29">
        <v>2022.3</v>
      </c>
      <c r="Q210" s="29">
        <v>2022.12</v>
      </c>
      <c r="R210" s="112"/>
      <c r="S210" s="112"/>
      <c r="T210" s="36"/>
    </row>
    <row r="211" ht="48" customHeight="1" spans="1:20">
      <c r="A211" s="50">
        <v>70</v>
      </c>
      <c r="B211" s="241" t="s">
        <v>772</v>
      </c>
      <c r="C211" s="242" t="s">
        <v>131</v>
      </c>
      <c r="D211" s="243" t="s">
        <v>76</v>
      </c>
      <c r="E211" s="243" t="s">
        <v>773</v>
      </c>
      <c r="F211" s="244" t="s">
        <v>774</v>
      </c>
      <c r="G211" s="245" t="s">
        <v>775</v>
      </c>
      <c r="H211" s="208">
        <v>248</v>
      </c>
      <c r="I211" s="208"/>
      <c r="J211" s="208">
        <v>248</v>
      </c>
      <c r="K211" s="53"/>
      <c r="L211" s="53"/>
      <c r="M211" s="53">
        <v>248</v>
      </c>
      <c r="N211" s="53"/>
      <c r="O211" s="52" t="s">
        <v>776</v>
      </c>
      <c r="P211" s="52">
        <v>2022.3</v>
      </c>
      <c r="Q211" s="157" t="s">
        <v>249</v>
      </c>
      <c r="R211" s="277" t="str">
        <f t="shared" ref="R211:R216" si="27">G211</f>
        <v>对43处农村供水保障工程进行修复提升，受益自然村48个，受益人口40691人</v>
      </c>
      <c r="S211" s="157" t="s">
        <v>128</v>
      </c>
      <c r="T211" s="157" t="s">
        <v>129</v>
      </c>
    </row>
    <row r="212" ht="42.75" spans="1:20">
      <c r="A212" s="50"/>
      <c r="B212" s="246"/>
      <c r="C212" s="247"/>
      <c r="D212" s="248"/>
      <c r="E212" s="248"/>
      <c r="F212" s="249"/>
      <c r="G212" s="250"/>
      <c r="H212" s="53">
        <v>631</v>
      </c>
      <c r="I212" s="53"/>
      <c r="J212" s="53">
        <f>SUM(K212:N212)</f>
        <v>366</v>
      </c>
      <c r="K212" s="163">
        <v>360</v>
      </c>
      <c r="L212" s="163">
        <v>6</v>
      </c>
      <c r="M212" s="53"/>
      <c r="N212" s="53"/>
      <c r="O212" s="115" t="s">
        <v>777</v>
      </c>
      <c r="P212" s="52"/>
      <c r="Q212" s="210"/>
      <c r="R212" s="278"/>
      <c r="S212" s="210"/>
      <c r="T212" s="210"/>
    </row>
    <row r="213" ht="42.75" spans="1:20">
      <c r="A213" s="50"/>
      <c r="B213" s="246"/>
      <c r="C213" s="247"/>
      <c r="D213" s="248"/>
      <c r="E213" s="248"/>
      <c r="F213" s="249"/>
      <c r="G213" s="250"/>
      <c r="H213" s="53"/>
      <c r="I213" s="53"/>
      <c r="J213" s="53">
        <f>SUM(K213:N213)</f>
        <v>265</v>
      </c>
      <c r="K213" s="53">
        <v>265</v>
      </c>
      <c r="L213" s="53"/>
      <c r="M213" s="53"/>
      <c r="N213" s="53"/>
      <c r="O213" s="115" t="s">
        <v>778</v>
      </c>
      <c r="P213" s="52"/>
      <c r="Q213" s="210"/>
      <c r="R213" s="278"/>
      <c r="S213" s="210"/>
      <c r="T213" s="210"/>
    </row>
    <row r="214" ht="28.5" spans="1:20">
      <c r="A214" s="50"/>
      <c r="B214" s="251"/>
      <c r="C214" s="252"/>
      <c r="D214" s="253"/>
      <c r="E214" s="253"/>
      <c r="F214" s="249"/>
      <c r="G214" s="254"/>
      <c r="H214" s="53">
        <v>35</v>
      </c>
      <c r="I214" s="53"/>
      <c r="J214" s="53">
        <f>SUM(K214:N214)</f>
        <v>35</v>
      </c>
      <c r="K214" s="53">
        <v>35</v>
      </c>
      <c r="L214" s="53"/>
      <c r="M214" s="53"/>
      <c r="N214" s="53"/>
      <c r="O214" s="52" t="s">
        <v>779</v>
      </c>
      <c r="P214" s="52"/>
      <c r="Q214" s="160"/>
      <c r="R214" s="279"/>
      <c r="S214" s="160"/>
      <c r="T214" s="160"/>
    </row>
    <row r="215" ht="117" customHeight="1" spans="1:20">
      <c r="A215" s="50">
        <v>71</v>
      </c>
      <c r="B215" s="255" t="s">
        <v>780</v>
      </c>
      <c r="C215" s="256" t="s">
        <v>131</v>
      </c>
      <c r="D215" s="153" t="s">
        <v>819</v>
      </c>
      <c r="E215" s="257" t="s">
        <v>124</v>
      </c>
      <c r="F215" s="258" t="s">
        <v>781</v>
      </c>
      <c r="G215" s="146" t="s">
        <v>782</v>
      </c>
      <c r="H215" s="259">
        <v>80</v>
      </c>
      <c r="I215" s="259"/>
      <c r="J215" s="208">
        <f>SUM(K215:N215)</f>
        <v>80</v>
      </c>
      <c r="K215" s="259">
        <v>80</v>
      </c>
      <c r="L215" s="270"/>
      <c r="M215" s="270"/>
      <c r="N215" s="270"/>
      <c r="O215" s="52" t="s">
        <v>779</v>
      </c>
      <c r="P215" s="271">
        <v>2022.1</v>
      </c>
      <c r="Q215" s="280">
        <v>2022.12</v>
      </c>
      <c r="R215" s="281" t="str">
        <f t="shared" si="27"/>
        <v>灌区内10处工程维修，包括修复渠道123m，闸墩1处，涵洞1座，清淤8620m，支柱1根，挡墙10m，维修泵房1座，安装水泵5套，吸程管24m，De250PE管230m，DN150钢管15m。</v>
      </c>
      <c r="S215" s="282" t="s">
        <v>755</v>
      </c>
      <c r="T215" s="282" t="s">
        <v>129</v>
      </c>
    </row>
    <row r="216" ht="66" customHeight="1" spans="1:20">
      <c r="A216" s="50">
        <v>72</v>
      </c>
      <c r="B216" s="257" t="s">
        <v>783</v>
      </c>
      <c r="C216" s="256" t="s">
        <v>44</v>
      </c>
      <c r="D216" s="153" t="s">
        <v>819</v>
      </c>
      <c r="E216" s="257" t="s">
        <v>124</v>
      </c>
      <c r="F216" s="258" t="s">
        <v>784</v>
      </c>
      <c r="G216" s="146" t="s">
        <v>785</v>
      </c>
      <c r="H216" s="259">
        <v>93.3</v>
      </c>
      <c r="I216" s="259"/>
      <c r="J216" s="208">
        <f>SUM(K216:N216)</f>
        <v>93.3</v>
      </c>
      <c r="K216" s="259">
        <v>93.3</v>
      </c>
      <c r="L216" s="259"/>
      <c r="M216" s="259"/>
      <c r="N216" s="259"/>
      <c r="O216" s="153" t="s">
        <v>779</v>
      </c>
      <c r="P216" s="271">
        <v>2022.1</v>
      </c>
      <c r="Q216" s="280">
        <v>2022.12</v>
      </c>
      <c r="R216" s="283" t="str">
        <f t="shared" si="27"/>
        <v>安装各类计量设施53套</v>
      </c>
      <c r="S216" s="284" t="s">
        <v>755</v>
      </c>
      <c r="T216" s="284" t="s">
        <v>129</v>
      </c>
    </row>
    <row r="217" ht="29" customHeight="1" spans="1:20">
      <c r="A217" s="72"/>
      <c r="B217" s="73" t="s">
        <v>786</v>
      </c>
      <c r="C217" s="73"/>
      <c r="D217" s="73"/>
      <c r="E217" s="73"/>
      <c r="F217" s="73"/>
      <c r="G217" s="74"/>
      <c r="H217" s="260">
        <f>SUM(H218:H224)</f>
        <v>2337</v>
      </c>
      <c r="I217" s="260">
        <f t="shared" ref="I217:N217" si="28">SUM(I218:I224)</f>
        <v>0</v>
      </c>
      <c r="J217" s="260">
        <f t="shared" si="28"/>
        <v>2337</v>
      </c>
      <c r="K217" s="260">
        <f t="shared" si="28"/>
        <v>2237</v>
      </c>
      <c r="L217" s="260">
        <f t="shared" si="28"/>
        <v>100</v>
      </c>
      <c r="M217" s="260">
        <f t="shared" si="28"/>
        <v>0</v>
      </c>
      <c r="N217" s="260">
        <f t="shared" si="28"/>
        <v>0</v>
      </c>
      <c r="O217" s="123"/>
      <c r="P217" s="272"/>
      <c r="Q217" s="285"/>
      <c r="R217" s="143"/>
      <c r="S217" s="123"/>
      <c r="T217" s="286"/>
    </row>
    <row r="218" ht="48" spans="1:20">
      <c r="A218" s="22">
        <v>84</v>
      </c>
      <c r="B218" s="23" t="s">
        <v>787</v>
      </c>
      <c r="C218" s="23" t="s">
        <v>44</v>
      </c>
      <c r="D218" s="23" t="s">
        <v>788</v>
      </c>
      <c r="E218" s="23" t="s">
        <v>33</v>
      </c>
      <c r="F218" s="23" t="s">
        <v>34</v>
      </c>
      <c r="G218" s="132" t="s">
        <v>937</v>
      </c>
      <c r="H218" s="23">
        <v>1650</v>
      </c>
      <c r="I218" s="105"/>
      <c r="J218" s="23">
        <v>1650</v>
      </c>
      <c r="K218" s="23">
        <v>1650</v>
      </c>
      <c r="L218" s="105"/>
      <c r="M218" s="105"/>
      <c r="N218" s="105"/>
      <c r="O218" s="106" t="s">
        <v>36</v>
      </c>
      <c r="P218" s="23" t="s">
        <v>37</v>
      </c>
      <c r="Q218" s="23" t="s">
        <v>38</v>
      </c>
      <c r="R218" s="132" t="s">
        <v>790</v>
      </c>
      <c r="S218" s="23" t="s">
        <v>33</v>
      </c>
      <c r="T218" s="23" t="s">
        <v>40</v>
      </c>
    </row>
    <row r="219" ht="48" spans="1:20">
      <c r="A219" s="22">
        <v>85</v>
      </c>
      <c r="B219" s="23" t="s">
        <v>791</v>
      </c>
      <c r="C219" s="23" t="s">
        <v>44</v>
      </c>
      <c r="D219" s="23" t="s">
        <v>792</v>
      </c>
      <c r="E219" s="23" t="s">
        <v>33</v>
      </c>
      <c r="F219" s="23" t="s">
        <v>34</v>
      </c>
      <c r="G219" s="132" t="s">
        <v>793</v>
      </c>
      <c r="H219" s="23">
        <v>70</v>
      </c>
      <c r="I219" s="105"/>
      <c r="J219" s="23">
        <v>70</v>
      </c>
      <c r="K219" s="23">
        <v>70</v>
      </c>
      <c r="L219" s="105"/>
      <c r="M219" s="105"/>
      <c r="N219" s="105"/>
      <c r="O219" s="106" t="s">
        <v>36</v>
      </c>
      <c r="P219" s="23" t="s">
        <v>37</v>
      </c>
      <c r="Q219" s="23" t="s">
        <v>38</v>
      </c>
      <c r="R219" s="132" t="s">
        <v>794</v>
      </c>
      <c r="S219" s="23" t="s">
        <v>33</v>
      </c>
      <c r="T219" s="23" t="s">
        <v>40</v>
      </c>
    </row>
    <row r="220" ht="66" customHeight="1" spans="1:20">
      <c r="A220" s="22">
        <v>86</v>
      </c>
      <c r="B220" s="261" t="s">
        <v>795</v>
      </c>
      <c r="C220" s="106" t="s">
        <v>44</v>
      </c>
      <c r="D220" s="106" t="s">
        <v>792</v>
      </c>
      <c r="E220" s="106" t="s">
        <v>392</v>
      </c>
      <c r="F220" s="22" t="s">
        <v>178</v>
      </c>
      <c r="G220" s="262" t="s">
        <v>796</v>
      </c>
      <c r="H220" s="263">
        <v>25</v>
      </c>
      <c r="I220" s="108"/>
      <c r="J220" s="263">
        <v>25</v>
      </c>
      <c r="K220" s="263">
        <v>25</v>
      </c>
      <c r="L220" s="108"/>
      <c r="M220" s="108"/>
      <c r="N220" s="108"/>
      <c r="O220" s="106" t="s">
        <v>36</v>
      </c>
      <c r="P220" s="22">
        <v>2022.5</v>
      </c>
      <c r="Q220" s="287">
        <v>2022.12</v>
      </c>
      <c r="R220" s="288" t="s">
        <v>797</v>
      </c>
      <c r="S220" s="23" t="s">
        <v>392</v>
      </c>
      <c r="T220" s="23" t="s">
        <v>862</v>
      </c>
    </row>
    <row r="221" ht="40.5" spans="1:20">
      <c r="A221" s="22">
        <v>87</v>
      </c>
      <c r="B221" s="263" t="s">
        <v>799</v>
      </c>
      <c r="C221" s="22" t="s">
        <v>44</v>
      </c>
      <c r="D221" s="106" t="s">
        <v>792</v>
      </c>
      <c r="E221" s="22" t="s">
        <v>800</v>
      </c>
      <c r="F221" s="22" t="s">
        <v>178</v>
      </c>
      <c r="G221" s="22" t="s">
        <v>801</v>
      </c>
      <c r="H221" s="263">
        <v>100</v>
      </c>
      <c r="I221" s="108"/>
      <c r="J221" s="263">
        <v>100</v>
      </c>
      <c r="K221" s="263">
        <v>100</v>
      </c>
      <c r="L221" s="108"/>
      <c r="M221" s="108"/>
      <c r="N221" s="108"/>
      <c r="O221" s="106" t="s">
        <v>36</v>
      </c>
      <c r="P221" s="22">
        <v>2022.4</v>
      </c>
      <c r="Q221" s="22">
        <v>2022.12</v>
      </c>
      <c r="R221" s="22" t="s">
        <v>802</v>
      </c>
      <c r="S221" s="106" t="s">
        <v>800</v>
      </c>
      <c r="T221" s="106" t="s">
        <v>855</v>
      </c>
    </row>
    <row r="222" ht="69" customHeight="1" spans="1:20">
      <c r="A222" s="22">
        <v>88</v>
      </c>
      <c r="B222" s="264" t="s">
        <v>803</v>
      </c>
      <c r="C222" s="264" t="s">
        <v>44</v>
      </c>
      <c r="D222" s="264" t="s">
        <v>792</v>
      </c>
      <c r="E222" s="264" t="s">
        <v>202</v>
      </c>
      <c r="F222" s="264" t="s">
        <v>804</v>
      </c>
      <c r="G222" s="44" t="s">
        <v>805</v>
      </c>
      <c r="H222" s="265">
        <v>72</v>
      </c>
      <c r="I222" s="273"/>
      <c r="J222" s="273">
        <v>72</v>
      </c>
      <c r="K222" s="273">
        <v>72</v>
      </c>
      <c r="L222" s="273"/>
      <c r="M222" s="273"/>
      <c r="N222" s="273"/>
      <c r="O222" s="273" t="s">
        <v>36</v>
      </c>
      <c r="P222" s="274">
        <v>2022.1</v>
      </c>
      <c r="Q222" s="274" t="s">
        <v>228</v>
      </c>
      <c r="R222" s="44" t="s">
        <v>806</v>
      </c>
      <c r="S222" s="264" t="s">
        <v>202</v>
      </c>
      <c r="T222" s="264" t="s">
        <v>194</v>
      </c>
    </row>
    <row r="223" ht="65" customHeight="1" spans="1:20">
      <c r="A223" s="266">
        <v>80</v>
      </c>
      <c r="B223" s="51" t="s">
        <v>807</v>
      </c>
      <c r="C223" s="267" t="s">
        <v>44</v>
      </c>
      <c r="D223" s="267" t="s">
        <v>938</v>
      </c>
      <c r="E223" s="51" t="s">
        <v>189</v>
      </c>
      <c r="F223" s="267" t="s">
        <v>178</v>
      </c>
      <c r="G223" s="51" t="s">
        <v>808</v>
      </c>
      <c r="H223" s="268">
        <v>320</v>
      </c>
      <c r="I223" s="268"/>
      <c r="J223" s="268">
        <f>SUM(K223:N223)</f>
        <v>320</v>
      </c>
      <c r="K223" s="94">
        <v>320</v>
      </c>
      <c r="L223" s="268"/>
      <c r="M223" s="268"/>
      <c r="N223" s="268"/>
      <c r="O223" s="275" t="s">
        <v>218</v>
      </c>
      <c r="P223" s="82">
        <v>2022.8</v>
      </c>
      <c r="Q223" s="82">
        <v>2022.12</v>
      </c>
      <c r="R223" s="51" t="s">
        <v>809</v>
      </c>
      <c r="S223" s="275" t="s">
        <v>189</v>
      </c>
      <c r="T223" s="267" t="s">
        <v>194</v>
      </c>
    </row>
    <row r="224" ht="45" customHeight="1" spans="1:20">
      <c r="A224" s="41">
        <v>81</v>
      </c>
      <c r="B224" s="51" t="s">
        <v>807</v>
      </c>
      <c r="C224" s="82" t="s">
        <v>44</v>
      </c>
      <c r="D224" s="267" t="s">
        <v>938</v>
      </c>
      <c r="E224" s="51" t="s">
        <v>189</v>
      </c>
      <c r="F224" s="82" t="s">
        <v>178</v>
      </c>
      <c r="G224" s="51" t="s">
        <v>810</v>
      </c>
      <c r="H224" s="45">
        <f>SUM(I224:J224)</f>
        <v>100</v>
      </c>
      <c r="I224" s="94"/>
      <c r="J224" s="94">
        <f>SUM(K224:N224)</f>
        <v>100</v>
      </c>
      <c r="K224" s="94"/>
      <c r="L224" s="94">
        <v>100</v>
      </c>
      <c r="M224" s="94"/>
      <c r="N224" s="94"/>
      <c r="O224" s="51" t="s">
        <v>214</v>
      </c>
      <c r="P224" s="82">
        <v>2022.8</v>
      </c>
      <c r="Q224" s="82">
        <v>2022.12</v>
      </c>
      <c r="R224" s="51" t="s">
        <v>811</v>
      </c>
      <c r="S224" s="51" t="s">
        <v>189</v>
      </c>
      <c r="T224" s="82" t="s">
        <v>194</v>
      </c>
    </row>
    <row r="225" ht="31" customHeight="1" spans="1:20">
      <c r="A225" s="68"/>
      <c r="B225" s="69" t="s">
        <v>812</v>
      </c>
      <c r="C225" s="69"/>
      <c r="D225" s="69"/>
      <c r="E225" s="69"/>
      <c r="F225" s="69"/>
      <c r="G225" s="70"/>
      <c r="H225" s="121">
        <f t="shared" ref="H225:N225" si="29">SUM(H226:H226)</f>
        <v>200</v>
      </c>
      <c r="I225" s="121">
        <f t="shared" si="29"/>
        <v>0</v>
      </c>
      <c r="J225" s="121">
        <f t="shared" si="29"/>
        <v>200</v>
      </c>
      <c r="K225" s="121">
        <f t="shared" si="29"/>
        <v>200</v>
      </c>
      <c r="L225" s="121">
        <f t="shared" si="29"/>
        <v>0</v>
      </c>
      <c r="M225" s="121">
        <f t="shared" si="29"/>
        <v>0</v>
      </c>
      <c r="N225" s="121">
        <f t="shared" si="29"/>
        <v>0</v>
      </c>
      <c r="O225" s="121"/>
      <c r="P225" s="122"/>
      <c r="Q225" s="140"/>
      <c r="R225" s="141"/>
      <c r="S225" s="121"/>
      <c r="T225" s="121"/>
    </row>
    <row r="226" ht="46" customHeight="1" spans="1:20">
      <c r="A226" s="22">
        <v>89</v>
      </c>
      <c r="B226" s="23" t="s">
        <v>813</v>
      </c>
      <c r="C226" s="23" t="s">
        <v>44</v>
      </c>
      <c r="D226" s="23" t="s">
        <v>814</v>
      </c>
      <c r="E226" s="23" t="s">
        <v>33</v>
      </c>
      <c r="F226" s="23" t="s">
        <v>33</v>
      </c>
      <c r="G226" s="23" t="s">
        <v>813</v>
      </c>
      <c r="H226" s="23">
        <v>200</v>
      </c>
      <c r="I226" s="105"/>
      <c r="J226" s="23">
        <v>200</v>
      </c>
      <c r="K226" s="23">
        <v>200</v>
      </c>
      <c r="L226" s="105"/>
      <c r="M226" s="105"/>
      <c r="N226" s="105"/>
      <c r="O226" s="106" t="s">
        <v>36</v>
      </c>
      <c r="P226" s="23" t="s">
        <v>37</v>
      </c>
      <c r="Q226" s="23" t="s">
        <v>38</v>
      </c>
      <c r="R226" s="132"/>
      <c r="S226" s="23" t="s">
        <v>33</v>
      </c>
      <c r="T226" s="23" t="s">
        <v>40</v>
      </c>
    </row>
    <row r="227" spans="1:2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</sheetData>
  <mergeCells count="189">
    <mergeCell ref="A2:T2"/>
    <mergeCell ref="S3:T3"/>
    <mergeCell ref="H4:J4"/>
    <mergeCell ref="K4:O4"/>
    <mergeCell ref="P4:Q4"/>
    <mergeCell ref="B6:G6"/>
    <mergeCell ref="B7:G7"/>
    <mergeCell ref="B8:G8"/>
    <mergeCell ref="B10:G10"/>
    <mergeCell ref="B41:G41"/>
    <mergeCell ref="B44:G44"/>
    <mergeCell ref="B45:G45"/>
    <mergeCell ref="B46:G46"/>
    <mergeCell ref="B87:G87"/>
    <mergeCell ref="B99:G99"/>
    <mergeCell ref="B105:G105"/>
    <mergeCell ref="B107:G107"/>
    <mergeCell ref="B112:G112"/>
    <mergeCell ref="B158:G158"/>
    <mergeCell ref="B166:G166"/>
    <mergeCell ref="B167:G167"/>
    <mergeCell ref="B200:G200"/>
    <mergeCell ref="B203:G203"/>
    <mergeCell ref="B217:G217"/>
    <mergeCell ref="B225:G225"/>
    <mergeCell ref="A4:A5"/>
    <mergeCell ref="A21:A22"/>
    <mergeCell ref="A26:A27"/>
    <mergeCell ref="A39:A40"/>
    <mergeCell ref="A42:A43"/>
    <mergeCell ref="A54:A55"/>
    <mergeCell ref="A69:A70"/>
    <mergeCell ref="A79:A80"/>
    <mergeCell ref="A94:A96"/>
    <mergeCell ref="A108:A111"/>
    <mergeCell ref="A195:A196"/>
    <mergeCell ref="A197:A199"/>
    <mergeCell ref="A209:A210"/>
    <mergeCell ref="A211:A214"/>
    <mergeCell ref="B4:B5"/>
    <mergeCell ref="B21:B22"/>
    <mergeCell ref="B26:B27"/>
    <mergeCell ref="B39:B40"/>
    <mergeCell ref="B42:B43"/>
    <mergeCell ref="B54:B55"/>
    <mergeCell ref="B69:B70"/>
    <mergeCell ref="B79:B80"/>
    <mergeCell ref="B94:B96"/>
    <mergeCell ref="B100:B102"/>
    <mergeCell ref="B108:B111"/>
    <mergeCell ref="B195:B196"/>
    <mergeCell ref="B197:B199"/>
    <mergeCell ref="B209:B210"/>
    <mergeCell ref="B211:B214"/>
    <mergeCell ref="C4:C5"/>
    <mergeCell ref="C21:C22"/>
    <mergeCell ref="C26:C27"/>
    <mergeCell ref="C39:C40"/>
    <mergeCell ref="C42:C43"/>
    <mergeCell ref="C54:C55"/>
    <mergeCell ref="C69:C70"/>
    <mergeCell ref="C79:C80"/>
    <mergeCell ref="C100:C102"/>
    <mergeCell ref="C109:C111"/>
    <mergeCell ref="C195:C196"/>
    <mergeCell ref="C197:C199"/>
    <mergeCell ref="C209:C210"/>
    <mergeCell ref="C211:C214"/>
    <mergeCell ref="D4:D5"/>
    <mergeCell ref="D21:D22"/>
    <mergeCell ref="D26:D27"/>
    <mergeCell ref="D39:D40"/>
    <mergeCell ref="D42:D43"/>
    <mergeCell ref="D54:D55"/>
    <mergeCell ref="D69:D70"/>
    <mergeCell ref="D79:D80"/>
    <mergeCell ref="D100:D102"/>
    <mergeCell ref="D109:D111"/>
    <mergeCell ref="D195:D196"/>
    <mergeCell ref="D197:D199"/>
    <mergeCell ref="D209:D210"/>
    <mergeCell ref="D211:D214"/>
    <mergeCell ref="E4:E5"/>
    <mergeCell ref="E21:E22"/>
    <mergeCell ref="E26:E27"/>
    <mergeCell ref="E39:E40"/>
    <mergeCell ref="E42:E43"/>
    <mergeCell ref="E54:E55"/>
    <mergeCell ref="E69:E70"/>
    <mergeCell ref="E79:E80"/>
    <mergeCell ref="E109:E111"/>
    <mergeCell ref="E195:E196"/>
    <mergeCell ref="E197:E199"/>
    <mergeCell ref="E209:E210"/>
    <mergeCell ref="E211:E214"/>
    <mergeCell ref="F4:F5"/>
    <mergeCell ref="F21:F22"/>
    <mergeCell ref="F26:F27"/>
    <mergeCell ref="F39:F40"/>
    <mergeCell ref="F42:F43"/>
    <mergeCell ref="F47:F48"/>
    <mergeCell ref="F54:F55"/>
    <mergeCell ref="F69:F70"/>
    <mergeCell ref="F79:F80"/>
    <mergeCell ref="F109:F111"/>
    <mergeCell ref="F195:F196"/>
    <mergeCell ref="F197:F199"/>
    <mergeCell ref="F209:F210"/>
    <mergeCell ref="F211:F214"/>
    <mergeCell ref="G4:G5"/>
    <mergeCell ref="G21:G22"/>
    <mergeCell ref="G26:G27"/>
    <mergeCell ref="G39:G40"/>
    <mergeCell ref="G42:G43"/>
    <mergeCell ref="G47:G48"/>
    <mergeCell ref="G54:G55"/>
    <mergeCell ref="G69:G70"/>
    <mergeCell ref="G79:G80"/>
    <mergeCell ref="G109:G111"/>
    <mergeCell ref="G195:G196"/>
    <mergeCell ref="G197:G199"/>
    <mergeCell ref="G209:G210"/>
    <mergeCell ref="G211:G214"/>
    <mergeCell ref="H21:H22"/>
    <mergeCell ref="H54:H55"/>
    <mergeCell ref="H69:H70"/>
    <mergeCell ref="H79:H80"/>
    <mergeCell ref="H108:H111"/>
    <mergeCell ref="H195:H196"/>
    <mergeCell ref="H197:H199"/>
    <mergeCell ref="H209:H210"/>
    <mergeCell ref="H212:H213"/>
    <mergeCell ref="I54:I55"/>
    <mergeCell ref="I108:I111"/>
    <mergeCell ref="P26:P27"/>
    <mergeCell ref="P39:P40"/>
    <mergeCell ref="P42:P43"/>
    <mergeCell ref="P54:P55"/>
    <mergeCell ref="P69:P70"/>
    <mergeCell ref="P79:P80"/>
    <mergeCell ref="P109:P111"/>
    <mergeCell ref="P195:P196"/>
    <mergeCell ref="P197:P199"/>
    <mergeCell ref="P211:P214"/>
    <mergeCell ref="Q26:Q27"/>
    <mergeCell ref="Q39:Q40"/>
    <mergeCell ref="Q42:Q43"/>
    <mergeCell ref="Q54:Q55"/>
    <mergeCell ref="Q69:Q70"/>
    <mergeCell ref="Q79:Q80"/>
    <mergeCell ref="Q109:Q111"/>
    <mergeCell ref="Q195:Q196"/>
    <mergeCell ref="Q197:Q199"/>
    <mergeCell ref="Q211:Q214"/>
    <mergeCell ref="R4:R5"/>
    <mergeCell ref="R21:R22"/>
    <mergeCell ref="R26:R27"/>
    <mergeCell ref="R39:R40"/>
    <mergeCell ref="R47:R48"/>
    <mergeCell ref="R54:R55"/>
    <mergeCell ref="R69:R70"/>
    <mergeCell ref="R79:R80"/>
    <mergeCell ref="R109:R111"/>
    <mergeCell ref="R195:R196"/>
    <mergeCell ref="R197:R199"/>
    <mergeCell ref="R209:R210"/>
    <mergeCell ref="R211:R214"/>
    <mergeCell ref="S4:S5"/>
    <mergeCell ref="S21:S22"/>
    <mergeCell ref="S26:S27"/>
    <mergeCell ref="S39:S40"/>
    <mergeCell ref="S54:S55"/>
    <mergeCell ref="S79:S80"/>
    <mergeCell ref="S109:S111"/>
    <mergeCell ref="S195:S196"/>
    <mergeCell ref="S197:S199"/>
    <mergeCell ref="S209:S210"/>
    <mergeCell ref="S211:S214"/>
    <mergeCell ref="T4:T5"/>
    <mergeCell ref="T21:T22"/>
    <mergeCell ref="T26:T27"/>
    <mergeCell ref="T39:T40"/>
    <mergeCell ref="T54:T55"/>
    <mergeCell ref="T79:T80"/>
    <mergeCell ref="T109:T111"/>
    <mergeCell ref="T195:T196"/>
    <mergeCell ref="T197:T199"/>
    <mergeCell ref="T209:T210"/>
    <mergeCell ref="T211:T214"/>
  </mergeCells>
  <printOptions horizontalCentered="1" verticalCentered="1"/>
  <pageMargins left="0.629861111111111" right="0.550694444444444" top="0.432638888888889" bottom="0.354166666666667" header="0.298611111111111" footer="0.298611111111111"/>
  <pageSetup paperSize="9" scale="53" fitToHeight="0" orientation="landscape" horizontalDpi="600"/>
  <headerFooter/>
  <ignoredErrors>
    <ignoredError sqref="H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11.29调整</vt:lpstr>
      <vt:lpstr>Sheet1 (2)</vt:lpstr>
      <vt:lpstr>Sheet2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</dc:creator>
  <cp:lastModifiedBy>                  </cp:lastModifiedBy>
  <dcterms:created xsi:type="dcterms:W3CDTF">2020-01-14T07:32:00Z</dcterms:created>
  <dcterms:modified xsi:type="dcterms:W3CDTF">2023-01-05T09:06:49Z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BD6C3241886C40E2950E46D8007E3027</vt:lpwstr>
  </property>
</Properties>
</file>